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Fdot Dropbox\Fdot チーム フォルダ\■WEB\jit\jitセレモニー\wp\jit-ceremony\assets\img\"/>
    </mc:Choice>
  </mc:AlternateContent>
  <xr:revisionPtr revIDLastSave="0" documentId="13_ncr:1_{9E8C7E7B-4E5D-42CB-A49F-F31361061245}" xr6:coauthVersionLast="47" xr6:coauthVersionMax="47" xr10:uidLastSave="{00000000-0000-0000-0000-000000000000}"/>
  <bookViews>
    <workbookView xWindow="-120" yWindow="-120" windowWidth="29040" windowHeight="18240" tabRatio="799" activeTab="5" xr2:uid="{00000000-000D-0000-FFFF-FFFF00000000}"/>
  </bookViews>
  <sheets>
    <sheet name="自動計算フリー" sheetId="2" r:id="rId1"/>
    <sheet name="けやきR100予定" sheetId="4" r:id="rId2"/>
    <sheet name="けやきP200予定" sheetId="7" r:id="rId3"/>
    <sheet name="もみじＰ100予定" sheetId="11" r:id="rId4"/>
    <sheet name="もみじＲ100予定" sheetId="8" r:id="rId5"/>
    <sheet name="寺院コースP" sheetId="12" r:id="rId6"/>
    <sheet name="かえでＲ" sheetId="9" r:id="rId7"/>
    <sheet name="かえでＰ" sheetId="10" r:id="rId8"/>
    <sheet name="家族葬ｺｰｽR" sheetId="5" r:id="rId9"/>
    <sheet name="家族葬ｺｰｽP" sheetId="14" r:id="rId10"/>
    <sheet name="蓮華R" sheetId="6" r:id="rId11"/>
    <sheet name="蓮華P" sheetId="15" r:id="rId12"/>
  </sheets>
  <definedNames>
    <definedName name="_xlnm.Print_Area" localSheetId="7">かえでＰ!$A$1:$L$35</definedName>
    <definedName name="_xlnm.Print_Area" localSheetId="6">かえでＲ!$A$1:$L$35</definedName>
    <definedName name="_xlnm.Print_Area" localSheetId="2">けやきP200予定!$A$1:$L$35</definedName>
    <definedName name="_xlnm.Print_Area" localSheetId="1">けやきR100予定!$A$1:$L$35</definedName>
    <definedName name="_xlnm.Print_Area" localSheetId="3">もみじＰ100予定!$A$1:$L$35</definedName>
    <definedName name="_xlnm.Print_Area" localSheetId="4">もみじＲ100予定!$A$1:$L$35</definedName>
    <definedName name="_xlnm.Print_Area" localSheetId="9">家族葬ｺｰｽP!$A$1:$L$35</definedName>
    <definedName name="_xlnm.Print_Area" localSheetId="8">家族葬ｺｰｽR!$A$1:$L$35</definedName>
    <definedName name="_xlnm.Print_Area" localSheetId="5">寺院コースP!$A$1:$L$35</definedName>
    <definedName name="_xlnm.Print_Area" localSheetId="0">自動計算フリー!$A$1:$L$35</definedName>
    <definedName name="_xlnm.Print_Area" localSheetId="11">蓮華P!$A$1:$L$35</definedName>
    <definedName name="_xlnm.Print_Area" localSheetId="10">蓮華R!$A$1:$L$35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5" l="1"/>
  <c r="L27" i="15"/>
  <c r="H27" i="15"/>
  <c r="D27" i="15"/>
  <c r="L26" i="15"/>
  <c r="H26" i="15"/>
  <c r="L25" i="15"/>
  <c r="H25" i="15"/>
  <c r="L24" i="15"/>
  <c r="H24" i="15"/>
  <c r="L23" i="15"/>
  <c r="H23" i="15"/>
  <c r="L22" i="15"/>
  <c r="H22" i="15"/>
  <c r="L21" i="15"/>
  <c r="H21" i="15"/>
  <c r="L20" i="15"/>
  <c r="H20" i="15"/>
  <c r="L19" i="15"/>
  <c r="H19" i="15"/>
  <c r="D19" i="15"/>
  <c r="L18" i="15"/>
  <c r="H18" i="15"/>
  <c r="D18" i="15"/>
  <c r="L17" i="15"/>
  <c r="H17" i="15"/>
  <c r="L16" i="15"/>
  <c r="H16" i="15"/>
  <c r="L15" i="15"/>
  <c r="H15" i="15"/>
  <c r="L14" i="15"/>
  <c r="H14" i="15"/>
  <c r="D14" i="15"/>
  <c r="L13" i="15"/>
  <c r="H13" i="15"/>
  <c r="D13" i="15"/>
  <c r="L12" i="15"/>
  <c r="H12" i="15"/>
  <c r="D12" i="15"/>
  <c r="L11" i="15"/>
  <c r="H11" i="15"/>
  <c r="L10" i="15"/>
  <c r="H10" i="15"/>
  <c r="L9" i="15"/>
  <c r="H9" i="15"/>
  <c r="D9" i="15"/>
  <c r="L8" i="15"/>
  <c r="H8" i="15"/>
  <c r="D8" i="15"/>
  <c r="L7" i="15"/>
  <c r="H7" i="15"/>
  <c r="L6" i="15"/>
  <c r="H6" i="15"/>
  <c r="L5" i="15"/>
  <c r="D5" i="15"/>
  <c r="L4" i="15"/>
  <c r="D4" i="15"/>
  <c r="L3" i="15"/>
  <c r="D3" i="15"/>
  <c r="I29" i="15"/>
  <c r="I31" i="15" s="1"/>
  <c r="I30" i="15" s="1"/>
  <c r="L28" i="14"/>
  <c r="H28" i="14"/>
  <c r="L27" i="14"/>
  <c r="H27" i="14"/>
  <c r="L26" i="14"/>
  <c r="H26" i="14"/>
  <c r="L25" i="14"/>
  <c r="H25" i="14"/>
  <c r="L24" i="14"/>
  <c r="H24" i="14"/>
  <c r="L23" i="14"/>
  <c r="H23" i="14"/>
  <c r="L22" i="14"/>
  <c r="H22" i="14"/>
  <c r="L21" i="14"/>
  <c r="H21" i="14"/>
  <c r="L20" i="14"/>
  <c r="H20" i="14"/>
  <c r="L19" i="14"/>
  <c r="H19" i="14"/>
  <c r="D19" i="14"/>
  <c r="L18" i="14"/>
  <c r="H18" i="14"/>
  <c r="D18" i="14"/>
  <c r="L17" i="14"/>
  <c r="H17" i="14"/>
  <c r="L16" i="14"/>
  <c r="H16" i="14"/>
  <c r="L15" i="14"/>
  <c r="H15" i="14"/>
  <c r="L14" i="14"/>
  <c r="H14" i="14"/>
  <c r="L13" i="14"/>
  <c r="H13" i="14"/>
  <c r="D13" i="14"/>
  <c r="L12" i="14"/>
  <c r="H12" i="14"/>
  <c r="L11" i="14"/>
  <c r="H11" i="14"/>
  <c r="L10" i="14"/>
  <c r="H10" i="14"/>
  <c r="L9" i="14"/>
  <c r="H9" i="14"/>
  <c r="L8" i="14"/>
  <c r="H8" i="14"/>
  <c r="D8" i="14"/>
  <c r="L7" i="14"/>
  <c r="H7" i="14"/>
  <c r="L6" i="14"/>
  <c r="L5" i="14"/>
  <c r="L4" i="14"/>
  <c r="D4" i="14"/>
  <c r="L3" i="14"/>
  <c r="D3" i="14"/>
  <c r="I29" i="14"/>
  <c r="I31" i="14"/>
  <c r="I30" i="14" s="1"/>
  <c r="L28" i="12"/>
  <c r="H28" i="12"/>
  <c r="L27" i="12"/>
  <c r="H27" i="12"/>
  <c r="L26" i="12"/>
  <c r="H26" i="12"/>
  <c r="L25" i="12"/>
  <c r="H25" i="12"/>
  <c r="L24" i="12"/>
  <c r="H24" i="12"/>
  <c r="L23" i="12"/>
  <c r="H23" i="12"/>
  <c r="L22" i="12"/>
  <c r="H22" i="12"/>
  <c r="L21" i="12"/>
  <c r="H21" i="12"/>
  <c r="L20" i="12"/>
  <c r="H20" i="12"/>
  <c r="L19" i="12"/>
  <c r="H19" i="12"/>
  <c r="D19" i="12"/>
  <c r="L18" i="12"/>
  <c r="H18" i="12"/>
  <c r="D18" i="12"/>
  <c r="L17" i="12"/>
  <c r="H17" i="12"/>
  <c r="L16" i="12"/>
  <c r="H16" i="12"/>
  <c r="L15" i="12"/>
  <c r="H15" i="12"/>
  <c r="L14" i="12"/>
  <c r="H14" i="12"/>
  <c r="L13" i="12"/>
  <c r="H13" i="12"/>
  <c r="D13" i="12"/>
  <c r="L12" i="12"/>
  <c r="H12" i="12"/>
  <c r="L11" i="12"/>
  <c r="H11" i="12"/>
  <c r="L10" i="12"/>
  <c r="H10" i="12"/>
  <c r="L9" i="12"/>
  <c r="H9" i="12"/>
  <c r="L8" i="12"/>
  <c r="H8" i="12"/>
  <c r="D8" i="12"/>
  <c r="L7" i="12"/>
  <c r="H7" i="12"/>
  <c r="L6" i="12"/>
  <c r="L5" i="12"/>
  <c r="L4" i="12"/>
  <c r="L3" i="12"/>
  <c r="D3" i="12"/>
  <c r="I29" i="12"/>
  <c r="I31" i="12"/>
  <c r="I30" i="12"/>
  <c r="L28" i="11"/>
  <c r="H28" i="11"/>
  <c r="L27" i="11"/>
  <c r="H27" i="11"/>
  <c r="L26" i="11"/>
  <c r="H26" i="11"/>
  <c r="L25" i="11"/>
  <c r="H25" i="11"/>
  <c r="L24" i="11"/>
  <c r="H24" i="11"/>
  <c r="L23" i="11"/>
  <c r="H23" i="11"/>
  <c r="L22" i="11"/>
  <c r="H22" i="11"/>
  <c r="L21" i="11"/>
  <c r="H21" i="11"/>
  <c r="L20" i="11"/>
  <c r="H20" i="11"/>
  <c r="L19" i="11"/>
  <c r="H19" i="11"/>
  <c r="D19" i="11"/>
  <c r="L18" i="11"/>
  <c r="H18" i="11"/>
  <c r="D18" i="11"/>
  <c r="L17" i="11"/>
  <c r="H17" i="11"/>
  <c r="L16" i="11"/>
  <c r="H16" i="11"/>
  <c r="L15" i="11"/>
  <c r="H15" i="11"/>
  <c r="L14" i="11"/>
  <c r="H14" i="11"/>
  <c r="L13" i="11"/>
  <c r="H13" i="11"/>
  <c r="D13" i="11"/>
  <c r="L12" i="11"/>
  <c r="H12" i="11"/>
  <c r="L11" i="11"/>
  <c r="H11" i="11"/>
  <c r="L10" i="11"/>
  <c r="H10" i="11"/>
  <c r="L9" i="11"/>
  <c r="H9" i="11"/>
  <c r="L8" i="11"/>
  <c r="H8" i="11"/>
  <c r="D8" i="11"/>
  <c r="L7" i="11"/>
  <c r="H7" i="11"/>
  <c r="L6" i="11"/>
  <c r="L5" i="11"/>
  <c r="L4" i="11"/>
  <c r="D4" i="11"/>
  <c r="L3" i="11"/>
  <c r="D3" i="11"/>
  <c r="I29" i="11"/>
  <c r="I31" i="11"/>
  <c r="I30" i="11" s="1"/>
  <c r="L28" i="10"/>
  <c r="H28" i="10"/>
  <c r="L27" i="10"/>
  <c r="H27" i="10"/>
  <c r="L26" i="10"/>
  <c r="H26" i="10"/>
  <c r="L25" i="10"/>
  <c r="H25" i="10"/>
  <c r="L24" i="10"/>
  <c r="H24" i="10"/>
  <c r="L23" i="10"/>
  <c r="H23" i="10"/>
  <c r="L22" i="10"/>
  <c r="H22" i="10"/>
  <c r="L21" i="10"/>
  <c r="H21" i="10"/>
  <c r="L20" i="10"/>
  <c r="H20" i="10"/>
  <c r="L19" i="10"/>
  <c r="H19" i="10"/>
  <c r="D19" i="10"/>
  <c r="L18" i="10"/>
  <c r="H18" i="10"/>
  <c r="D18" i="10"/>
  <c r="L17" i="10"/>
  <c r="H17" i="10"/>
  <c r="L16" i="10"/>
  <c r="H16" i="10"/>
  <c r="L15" i="10"/>
  <c r="H15" i="10"/>
  <c r="L14" i="10"/>
  <c r="H14" i="10"/>
  <c r="L13" i="10"/>
  <c r="H13" i="10"/>
  <c r="D13" i="10"/>
  <c r="L12" i="10"/>
  <c r="H12" i="10"/>
  <c r="L11" i="10"/>
  <c r="H11" i="10"/>
  <c r="L10" i="10"/>
  <c r="H10" i="10"/>
  <c r="L9" i="10"/>
  <c r="H9" i="10"/>
  <c r="L8" i="10"/>
  <c r="H8" i="10"/>
  <c r="D8" i="10"/>
  <c r="L7" i="10"/>
  <c r="H7" i="10"/>
  <c r="L6" i="10"/>
  <c r="L5" i="10"/>
  <c r="L4" i="10"/>
  <c r="D4" i="10"/>
  <c r="L3" i="10"/>
  <c r="D3" i="10"/>
  <c r="I29" i="10"/>
  <c r="I31" i="10"/>
  <c r="I30" i="10"/>
  <c r="L28" i="9"/>
  <c r="H28" i="9"/>
  <c r="L27" i="9"/>
  <c r="H27" i="9"/>
  <c r="L26" i="9"/>
  <c r="H26" i="9"/>
  <c r="L25" i="9"/>
  <c r="H25" i="9"/>
  <c r="L24" i="9"/>
  <c r="H24" i="9"/>
  <c r="L23" i="9"/>
  <c r="H23" i="9"/>
  <c r="L22" i="9"/>
  <c r="H22" i="9"/>
  <c r="L21" i="9"/>
  <c r="H21" i="9"/>
  <c r="L20" i="9"/>
  <c r="H20" i="9"/>
  <c r="L19" i="9"/>
  <c r="H19" i="9"/>
  <c r="D19" i="9"/>
  <c r="L18" i="9"/>
  <c r="H18" i="9"/>
  <c r="D18" i="9"/>
  <c r="L17" i="9"/>
  <c r="H17" i="9"/>
  <c r="L16" i="9"/>
  <c r="H16" i="9"/>
  <c r="L15" i="9"/>
  <c r="H15" i="9"/>
  <c r="L14" i="9"/>
  <c r="H14" i="9"/>
  <c r="L13" i="9"/>
  <c r="H13" i="9"/>
  <c r="D13" i="9"/>
  <c r="L12" i="9"/>
  <c r="H12" i="9"/>
  <c r="L11" i="9"/>
  <c r="H11" i="9"/>
  <c r="L10" i="9"/>
  <c r="H10" i="9"/>
  <c r="L9" i="9"/>
  <c r="H9" i="9"/>
  <c r="L8" i="9"/>
  <c r="H8" i="9"/>
  <c r="D8" i="9"/>
  <c r="L7" i="9"/>
  <c r="H7" i="9"/>
  <c r="L6" i="9"/>
  <c r="L5" i="9"/>
  <c r="L4" i="9"/>
  <c r="D4" i="9"/>
  <c r="L3" i="9"/>
  <c r="D3" i="9"/>
  <c r="I29" i="9"/>
  <c r="I31" i="9"/>
  <c r="I30" i="9" s="1"/>
  <c r="L28" i="8"/>
  <c r="H28" i="8"/>
  <c r="L27" i="8"/>
  <c r="H27" i="8"/>
  <c r="L26" i="8"/>
  <c r="H26" i="8"/>
  <c r="L25" i="8"/>
  <c r="H25" i="8"/>
  <c r="L24" i="8"/>
  <c r="H24" i="8"/>
  <c r="L23" i="8"/>
  <c r="H23" i="8"/>
  <c r="L22" i="8"/>
  <c r="H22" i="8"/>
  <c r="L21" i="8"/>
  <c r="H21" i="8"/>
  <c r="L20" i="8"/>
  <c r="H20" i="8"/>
  <c r="L19" i="8"/>
  <c r="H19" i="8"/>
  <c r="D19" i="8"/>
  <c r="L18" i="8"/>
  <c r="H18" i="8"/>
  <c r="D18" i="8"/>
  <c r="L17" i="8"/>
  <c r="H17" i="8"/>
  <c r="L16" i="8"/>
  <c r="H16" i="8"/>
  <c r="L15" i="8"/>
  <c r="H15" i="8"/>
  <c r="L14" i="8"/>
  <c r="H14" i="8"/>
  <c r="L13" i="8"/>
  <c r="H13" i="8"/>
  <c r="D13" i="8"/>
  <c r="L12" i="8"/>
  <c r="H12" i="8"/>
  <c r="L11" i="8"/>
  <c r="H11" i="8"/>
  <c r="L10" i="8"/>
  <c r="H10" i="8"/>
  <c r="L9" i="8"/>
  <c r="H9" i="8"/>
  <c r="L8" i="8"/>
  <c r="H8" i="8"/>
  <c r="D8" i="8"/>
  <c r="L7" i="8"/>
  <c r="H7" i="8"/>
  <c r="L6" i="8"/>
  <c r="L5" i="8"/>
  <c r="L4" i="8"/>
  <c r="D4" i="8"/>
  <c r="L3" i="8"/>
  <c r="D3" i="8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L16" i="7"/>
  <c r="H16" i="7"/>
  <c r="L15" i="7"/>
  <c r="H15" i="7"/>
  <c r="L14" i="7"/>
  <c r="H14" i="7"/>
  <c r="L13" i="7"/>
  <c r="H13" i="7"/>
  <c r="D13" i="7"/>
  <c r="L12" i="7"/>
  <c r="H12" i="7"/>
  <c r="L11" i="7"/>
  <c r="H11" i="7"/>
  <c r="L10" i="7"/>
  <c r="H10" i="7"/>
  <c r="L9" i="7"/>
  <c r="H9" i="7"/>
  <c r="L8" i="7"/>
  <c r="H8" i="7"/>
  <c r="L7" i="7"/>
  <c r="H7" i="7"/>
  <c r="L6" i="7"/>
  <c r="L5" i="7"/>
  <c r="L4" i="7"/>
  <c r="L3" i="7"/>
  <c r="D3" i="7"/>
  <c r="I29" i="7"/>
  <c r="I31" i="7" s="1"/>
  <c r="I30" i="7" s="1"/>
  <c r="H6" i="6"/>
  <c r="L28" i="6"/>
  <c r="L27" i="6"/>
  <c r="H27" i="6"/>
  <c r="D27" i="6"/>
  <c r="L26" i="6"/>
  <c r="H26" i="6"/>
  <c r="L25" i="6"/>
  <c r="H25" i="6"/>
  <c r="L24" i="6"/>
  <c r="H24" i="6"/>
  <c r="L23" i="6"/>
  <c r="H23" i="6"/>
  <c r="L22" i="6"/>
  <c r="H22" i="6"/>
  <c r="L21" i="6"/>
  <c r="H21" i="6"/>
  <c r="L20" i="6"/>
  <c r="H20" i="6"/>
  <c r="L19" i="6"/>
  <c r="H19" i="6"/>
  <c r="D19" i="6"/>
  <c r="L18" i="6"/>
  <c r="H18" i="6"/>
  <c r="D18" i="6"/>
  <c r="L17" i="6"/>
  <c r="H17" i="6"/>
  <c r="L16" i="6"/>
  <c r="H16" i="6"/>
  <c r="L15" i="6"/>
  <c r="H15" i="6"/>
  <c r="L14" i="6"/>
  <c r="H14" i="6"/>
  <c r="D14" i="6"/>
  <c r="L13" i="6"/>
  <c r="H13" i="6"/>
  <c r="D13" i="6"/>
  <c r="L12" i="6"/>
  <c r="H12" i="6"/>
  <c r="D12" i="6"/>
  <c r="L11" i="6"/>
  <c r="H11" i="6"/>
  <c r="L10" i="6"/>
  <c r="H10" i="6"/>
  <c r="L9" i="6"/>
  <c r="H9" i="6"/>
  <c r="D9" i="6"/>
  <c r="L8" i="6"/>
  <c r="H8" i="6"/>
  <c r="D8" i="6"/>
  <c r="L7" i="6"/>
  <c r="H7" i="6"/>
  <c r="L6" i="6"/>
  <c r="L5" i="6"/>
  <c r="D5" i="6"/>
  <c r="L4" i="6"/>
  <c r="D4" i="6"/>
  <c r="L3" i="6"/>
  <c r="D3" i="6"/>
  <c r="D8" i="5"/>
  <c r="D4" i="5"/>
  <c r="L28" i="5"/>
  <c r="H28" i="5"/>
  <c r="L27" i="5"/>
  <c r="H27" i="5"/>
  <c r="L26" i="5"/>
  <c r="H26" i="5"/>
  <c r="L25" i="5"/>
  <c r="H25" i="5"/>
  <c r="L24" i="5"/>
  <c r="H24" i="5"/>
  <c r="L23" i="5"/>
  <c r="H23" i="5"/>
  <c r="L22" i="5"/>
  <c r="H22" i="5"/>
  <c r="L21" i="5"/>
  <c r="H21" i="5"/>
  <c r="L20" i="5"/>
  <c r="H20" i="5"/>
  <c r="L19" i="5"/>
  <c r="H19" i="5"/>
  <c r="D19" i="5"/>
  <c r="L18" i="5"/>
  <c r="H18" i="5"/>
  <c r="D18" i="5"/>
  <c r="L17" i="5"/>
  <c r="H17" i="5"/>
  <c r="L16" i="5"/>
  <c r="H16" i="5"/>
  <c r="L15" i="5"/>
  <c r="H15" i="5"/>
  <c r="L14" i="5"/>
  <c r="H14" i="5"/>
  <c r="L13" i="5"/>
  <c r="H13" i="5"/>
  <c r="D13" i="5"/>
  <c r="L12" i="5"/>
  <c r="H12" i="5"/>
  <c r="L11" i="5"/>
  <c r="H11" i="5"/>
  <c r="L10" i="5"/>
  <c r="H10" i="5"/>
  <c r="L9" i="5"/>
  <c r="H9" i="5"/>
  <c r="L8" i="5"/>
  <c r="H8" i="5"/>
  <c r="L7" i="5"/>
  <c r="H7" i="5"/>
  <c r="L6" i="5"/>
  <c r="L5" i="5"/>
  <c r="L4" i="5"/>
  <c r="L3" i="5"/>
  <c r="D3" i="5"/>
  <c r="L28" i="4"/>
  <c r="H28" i="4"/>
  <c r="L27" i="4"/>
  <c r="H27" i="4"/>
  <c r="L26" i="4"/>
  <c r="H26" i="4"/>
  <c r="L25" i="4"/>
  <c r="H25" i="4"/>
  <c r="L24" i="4"/>
  <c r="H24" i="4"/>
  <c r="L23" i="4"/>
  <c r="H23" i="4"/>
  <c r="L22" i="4"/>
  <c r="H22" i="4"/>
  <c r="L21" i="4"/>
  <c r="H21" i="4"/>
  <c r="L20" i="4"/>
  <c r="H20" i="4"/>
  <c r="L19" i="4"/>
  <c r="H19" i="4"/>
  <c r="D19" i="4"/>
  <c r="L18" i="4"/>
  <c r="H18" i="4"/>
  <c r="D18" i="4"/>
  <c r="L17" i="4"/>
  <c r="H17" i="4"/>
  <c r="L16" i="4"/>
  <c r="H16" i="4"/>
  <c r="L15" i="4"/>
  <c r="H15" i="4"/>
  <c r="L14" i="4"/>
  <c r="H14" i="4"/>
  <c r="L13" i="4"/>
  <c r="H13" i="4"/>
  <c r="D13" i="4"/>
  <c r="L12" i="4"/>
  <c r="H12" i="4"/>
  <c r="L11" i="4"/>
  <c r="H11" i="4"/>
  <c r="L10" i="4"/>
  <c r="H10" i="4"/>
  <c r="L9" i="4"/>
  <c r="H9" i="4"/>
  <c r="L8" i="4"/>
  <c r="H8" i="4"/>
  <c r="L7" i="4"/>
  <c r="H7" i="4"/>
  <c r="L6" i="4"/>
  <c r="L5" i="4"/>
  <c r="L4" i="4"/>
  <c r="L3" i="4"/>
  <c r="D3" i="4"/>
  <c r="L16" i="2"/>
  <c r="L14" i="2"/>
  <c r="L15" i="2"/>
  <c r="L17" i="2"/>
  <c r="L18" i="2"/>
  <c r="L19" i="2"/>
  <c r="L20" i="2"/>
  <c r="L21" i="2"/>
  <c r="L22" i="2"/>
  <c r="L23" i="2"/>
  <c r="L24" i="2"/>
  <c r="L25" i="2"/>
  <c r="L26" i="2"/>
  <c r="L27" i="2"/>
  <c r="L28" i="2"/>
  <c r="L4" i="2"/>
  <c r="L3" i="2"/>
  <c r="L5" i="2"/>
  <c r="L6" i="2"/>
  <c r="L7" i="2"/>
  <c r="L8" i="2"/>
  <c r="L9" i="2"/>
  <c r="L10" i="2"/>
  <c r="L11" i="2"/>
  <c r="L12" i="2"/>
  <c r="L1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" i="2"/>
  <c r="I29" i="8"/>
  <c r="I31" i="8" s="1"/>
  <c r="I30" i="8" s="1"/>
  <c r="I29" i="6"/>
  <c r="I31" i="6"/>
  <c r="I30" i="6" s="1"/>
  <c r="I29" i="5"/>
  <c r="I31" i="5" s="1"/>
  <c r="I30" i="5" s="1"/>
  <c r="I29" i="4"/>
  <c r="I31" i="4"/>
  <c r="I30" i="4" s="1"/>
  <c r="I29" i="2"/>
  <c r="I31" i="2" s="1"/>
  <c r="I30" i="2" s="1"/>
</calcChain>
</file>

<file path=xl/sharedStrings.xml><?xml version="1.0" encoding="utf-8"?>
<sst xmlns="http://schemas.openxmlformats.org/spreadsheetml/2006/main" count="1345" uniqueCount="104">
  <si>
    <t>品名</t>
    <rPh sb="0" eb="2">
      <t>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</si>
  <si>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</si>
  <si>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</si>
  <si>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会葬礼状（はがき）</t>
    <rPh sb="0" eb="2">
      <t>カイソウ</t>
    </rPh>
    <rPh sb="2" eb="4">
      <t>レイジョウ</t>
    </rPh>
    <phoneticPr fontId="1"/>
  </si>
  <si>
    <t>電飾遺影写真</t>
    <rPh sb="0" eb="2">
      <t>デンショク</t>
    </rPh>
    <rPh sb="2" eb="4">
      <t>イエイ</t>
    </rPh>
    <rPh sb="4" eb="6">
      <t>シャシン</t>
    </rPh>
    <phoneticPr fontId="1"/>
  </si>
  <si>
    <t>遺影写真（大）</t>
    <rPh sb="0" eb="2">
      <t>イエイ</t>
    </rPh>
    <rPh sb="2" eb="4">
      <t>シャシン</t>
    </rPh>
    <rPh sb="5" eb="6">
      <t>ダイ</t>
    </rPh>
    <phoneticPr fontId="1"/>
  </si>
  <si>
    <t>遺影写真（小）</t>
    <rPh sb="0" eb="2">
      <t>イエイ</t>
    </rPh>
    <rPh sb="2" eb="4">
      <t>シャシン</t>
    </rPh>
    <rPh sb="5" eb="6">
      <t>ショウ</t>
    </rPh>
    <phoneticPr fontId="1"/>
  </si>
  <si>
    <t>写真花(祭壇上）</t>
    <rPh sb="0" eb="2">
      <t>シャシン</t>
    </rPh>
    <rPh sb="2" eb="3">
      <t>バナ</t>
    </rPh>
    <rPh sb="4" eb="6">
      <t>サイダン</t>
    </rPh>
    <rPh sb="6" eb="7">
      <t>ウエ</t>
    </rPh>
    <phoneticPr fontId="1"/>
  </si>
  <si>
    <t>焼香花</t>
    <rPh sb="0" eb="2">
      <t>ショウコウ</t>
    </rPh>
    <rPh sb="2" eb="3">
      <t>ハナ</t>
    </rPh>
    <phoneticPr fontId="1"/>
  </si>
  <si>
    <t>別れ花</t>
    <rPh sb="0" eb="1">
      <t>ワカ</t>
    </rPh>
    <rPh sb="2" eb="3">
      <t>ハナ</t>
    </rPh>
    <phoneticPr fontId="1"/>
  </si>
  <si>
    <t>火葬花</t>
    <rPh sb="0" eb="2">
      <t>カソウ</t>
    </rPh>
    <rPh sb="2" eb="3">
      <t>バナ</t>
    </rPh>
    <phoneticPr fontId="1"/>
  </si>
  <si>
    <t>祭壇供物</t>
    <rPh sb="0" eb="2">
      <t>サイダン</t>
    </rPh>
    <rPh sb="2" eb="4">
      <t>クモツ</t>
    </rPh>
    <phoneticPr fontId="1"/>
  </si>
  <si>
    <t>マイクロバス（1日/半日）</t>
    <rPh sb="7" eb="9">
      <t>イチニチ</t>
    </rPh>
    <rPh sb="10" eb="12">
      <t>ハンニチ</t>
    </rPh>
    <phoneticPr fontId="1"/>
  </si>
  <si>
    <t>司会</t>
    <rPh sb="0" eb="2">
      <t>シカイ</t>
    </rPh>
    <phoneticPr fontId="1"/>
  </si>
  <si>
    <t>搬送用布団</t>
    <rPh sb="0" eb="3">
      <t>ハンソウヨウ</t>
    </rPh>
    <rPh sb="3" eb="5">
      <t>フトン</t>
    </rPh>
    <phoneticPr fontId="1"/>
  </si>
  <si>
    <t>仏衣/神衣</t>
    <rPh sb="0" eb="2">
      <t>ブツイ</t>
    </rPh>
    <rPh sb="3" eb="4">
      <t>カミ</t>
    </rPh>
    <rPh sb="4" eb="5">
      <t>コロモ</t>
    </rPh>
    <phoneticPr fontId="1"/>
  </si>
  <si>
    <t>草履</t>
    <rPh sb="0" eb="2">
      <t>ゾウリ</t>
    </rPh>
    <phoneticPr fontId="1"/>
  </si>
  <si>
    <t>通夜式警備</t>
    <rPh sb="0" eb="2">
      <t>ツヤ</t>
    </rPh>
    <rPh sb="2" eb="3">
      <t>シキ</t>
    </rPh>
    <rPh sb="3" eb="5">
      <t>ケイビ</t>
    </rPh>
    <phoneticPr fontId="1"/>
  </si>
  <si>
    <t>告別式警備</t>
    <rPh sb="0" eb="3">
      <t>コクベツシキ</t>
    </rPh>
    <rPh sb="3" eb="5">
      <t>ケイビ</t>
    </rPh>
    <phoneticPr fontId="1"/>
  </si>
  <si>
    <t>後飾り三段</t>
    <rPh sb="0" eb="1">
      <t>アト</t>
    </rPh>
    <rPh sb="1" eb="2">
      <t>カザ</t>
    </rPh>
    <rPh sb="3" eb="5">
      <t>サンダン</t>
    </rPh>
    <phoneticPr fontId="1"/>
  </si>
  <si>
    <t>後飾りリンセット</t>
    <rPh sb="0" eb="1">
      <t>アト</t>
    </rPh>
    <rPh sb="1" eb="2">
      <t>カザ</t>
    </rPh>
    <phoneticPr fontId="1"/>
  </si>
  <si>
    <t>経机</t>
    <rPh sb="0" eb="1">
      <t>キョウ</t>
    </rPh>
    <rPh sb="1" eb="2">
      <t>ツクエ</t>
    </rPh>
    <phoneticPr fontId="1"/>
  </si>
  <si>
    <t>野位牌（大中上）</t>
    <rPh sb="0" eb="1">
      <t>ノ</t>
    </rPh>
    <rPh sb="1" eb="3">
      <t>イハイ</t>
    </rPh>
    <rPh sb="4" eb="5">
      <t>ダイ</t>
    </rPh>
    <rPh sb="5" eb="7">
      <t>ナカガミ</t>
    </rPh>
    <phoneticPr fontId="1"/>
  </si>
  <si>
    <t>野位牌（中上）</t>
    <rPh sb="0" eb="1">
      <t>ノ</t>
    </rPh>
    <rPh sb="1" eb="3">
      <t>イハイ</t>
    </rPh>
    <rPh sb="4" eb="6">
      <t>ナカガミ</t>
    </rPh>
    <phoneticPr fontId="1"/>
  </si>
  <si>
    <t>七本塔婆</t>
    <rPh sb="0" eb="2">
      <t>ナナホン</t>
    </rPh>
    <rPh sb="2" eb="4">
      <t>トウバ</t>
    </rPh>
    <phoneticPr fontId="1"/>
  </si>
  <si>
    <t>塔婆（　　尺）</t>
    <rPh sb="0" eb="2">
      <t>トウバ</t>
    </rPh>
    <rPh sb="5" eb="6">
      <t>シャク</t>
    </rPh>
    <phoneticPr fontId="1"/>
  </si>
  <si>
    <t>飯膳籠（一対）</t>
    <rPh sb="0" eb="1">
      <t>メシ</t>
    </rPh>
    <rPh sb="1" eb="2">
      <t>ゼン</t>
    </rPh>
    <rPh sb="2" eb="3">
      <t>カゴ</t>
    </rPh>
    <rPh sb="4" eb="6">
      <t>イッツイ</t>
    </rPh>
    <phoneticPr fontId="1"/>
  </si>
  <si>
    <t>金額（税別）</t>
    <rPh sb="0" eb="2">
      <t>キンガク</t>
    </rPh>
    <rPh sb="3" eb="5">
      <t>ゼイベツ</t>
    </rPh>
    <phoneticPr fontId="1"/>
  </si>
  <si>
    <t>御見積書</t>
    <rPh sb="0" eb="4">
      <t>オミツモリショ</t>
    </rPh>
    <phoneticPr fontId="1"/>
  </si>
  <si>
    <t>レギュラー/プレミア　会員№　　　　　　　　　　　　　　　　　　　　　　　　　　　　　　　　　　様　　　　　　　　　</t>
    <rPh sb="11" eb="13">
      <t>カイイン</t>
    </rPh>
    <rPh sb="48" eb="49">
      <t>サマ</t>
    </rPh>
    <phoneticPr fontId="1"/>
  </si>
  <si>
    <t>骨壺</t>
    <rPh sb="0" eb="2">
      <t>コツツボ</t>
    </rPh>
    <phoneticPr fontId="1"/>
  </si>
  <si>
    <t>棺（　　　　　　　　）</t>
    <rPh sb="0" eb="1">
      <t>ヒツギ</t>
    </rPh>
    <phoneticPr fontId="1"/>
  </si>
  <si>
    <t>霊柩車</t>
    <rPh sb="0" eb="3">
      <t>レイキュウシャ</t>
    </rPh>
    <phoneticPr fontId="1"/>
  </si>
  <si>
    <t>枕ご飯・団子</t>
    <rPh sb="0" eb="1">
      <t>マクラ</t>
    </rPh>
    <rPh sb="2" eb="3">
      <t>ハン</t>
    </rPh>
    <rPh sb="4" eb="6">
      <t>ダンゴ</t>
    </rPh>
    <phoneticPr fontId="1"/>
  </si>
  <si>
    <r>
      <t>記録書セット</t>
    </r>
    <r>
      <rPr>
        <sz val="7"/>
        <color theme="1"/>
        <rFont val="ＭＳ Ｐゴシック"/>
        <family val="3"/>
        <charset val="128"/>
        <scheme val="minor"/>
      </rPr>
      <t>（手書き香典帳）</t>
    </r>
    <rPh sb="0" eb="3">
      <t>キロクショ</t>
    </rPh>
    <rPh sb="7" eb="9">
      <t>テガ</t>
    </rPh>
    <rPh sb="10" eb="12">
      <t>コウデン</t>
    </rPh>
    <rPh sb="12" eb="13">
      <t>チョウ</t>
    </rPh>
    <phoneticPr fontId="1"/>
  </si>
  <si>
    <t>会葬礼状追加分</t>
    <rPh sb="0" eb="2">
      <t>カイソウ</t>
    </rPh>
    <rPh sb="2" eb="4">
      <t>レイジョウ</t>
    </rPh>
    <rPh sb="4" eb="6">
      <t>ツイカ</t>
    </rPh>
    <rPh sb="6" eb="7">
      <t>ブン</t>
    </rPh>
    <phoneticPr fontId="1"/>
  </si>
  <si>
    <t>長寿袋</t>
    <rPh sb="0" eb="2">
      <t>チョウジュ</t>
    </rPh>
    <rPh sb="2" eb="3">
      <t>フクロ</t>
    </rPh>
    <phoneticPr fontId="1"/>
  </si>
  <si>
    <t>通夜式返礼</t>
    <rPh sb="0" eb="2">
      <t>ツヤ</t>
    </rPh>
    <rPh sb="2" eb="3">
      <t>シキ</t>
    </rPh>
    <rPh sb="3" eb="5">
      <t>ヘンレイ</t>
    </rPh>
    <phoneticPr fontId="1"/>
  </si>
  <si>
    <t>告別式返礼</t>
    <rPh sb="0" eb="3">
      <t>コクベツシキ</t>
    </rPh>
    <rPh sb="3" eb="5">
      <t>ヘンレイ</t>
    </rPh>
    <phoneticPr fontId="1"/>
  </si>
  <si>
    <t>初七日返礼</t>
    <rPh sb="0" eb="3">
      <t>ショナノカ</t>
    </rPh>
    <rPh sb="3" eb="5">
      <t>ヘンレイ</t>
    </rPh>
    <phoneticPr fontId="1"/>
  </si>
  <si>
    <t>マイクロバス追加（半日）</t>
    <rPh sb="6" eb="8">
      <t>ツイカ</t>
    </rPh>
    <rPh sb="9" eb="11">
      <t>ハンニチ</t>
    </rPh>
    <phoneticPr fontId="1"/>
  </si>
  <si>
    <t>マイクロバス追加（1日）</t>
    <rPh sb="6" eb="8">
      <t>ツイカ</t>
    </rPh>
    <rPh sb="10" eb="11">
      <t>ニチ</t>
    </rPh>
    <phoneticPr fontId="1"/>
  </si>
  <si>
    <t>貸衣装</t>
    <rPh sb="0" eb="3">
      <t>カシイショウ</t>
    </rPh>
    <phoneticPr fontId="1"/>
  </si>
  <si>
    <t>着付け</t>
    <rPh sb="0" eb="2">
      <t>キツ</t>
    </rPh>
    <phoneticPr fontId="1"/>
  </si>
  <si>
    <t>貸し布団</t>
    <rPh sb="0" eb="1">
      <t>カ</t>
    </rPh>
    <rPh sb="2" eb="4">
      <t>フトン</t>
    </rPh>
    <phoneticPr fontId="1"/>
  </si>
  <si>
    <t>宿泊料（1人目）</t>
    <rPh sb="0" eb="3">
      <t>シュクハクリョウ</t>
    </rPh>
    <rPh sb="5" eb="6">
      <t>ニン</t>
    </rPh>
    <rPh sb="6" eb="7">
      <t>メ</t>
    </rPh>
    <phoneticPr fontId="1"/>
  </si>
  <si>
    <t>宿泊料（2人目～）</t>
    <rPh sb="0" eb="3">
      <t>シュクハクリョウ</t>
    </rPh>
    <rPh sb="5" eb="6">
      <t>ニン</t>
    </rPh>
    <rPh sb="6" eb="7">
      <t>メ</t>
    </rPh>
    <phoneticPr fontId="1"/>
  </si>
  <si>
    <t>通夜式弁当</t>
    <rPh sb="0" eb="2">
      <t>ツヤ</t>
    </rPh>
    <rPh sb="2" eb="3">
      <t>シキ</t>
    </rPh>
    <rPh sb="3" eb="5">
      <t>ベントウ</t>
    </rPh>
    <phoneticPr fontId="1"/>
  </si>
  <si>
    <t>告別式前弁当</t>
    <rPh sb="0" eb="2">
      <t>コクベツ</t>
    </rPh>
    <rPh sb="2" eb="3">
      <t>シキ</t>
    </rPh>
    <rPh sb="3" eb="4">
      <t>マエ</t>
    </rPh>
    <rPh sb="4" eb="6">
      <t>ベントウ</t>
    </rPh>
    <phoneticPr fontId="1"/>
  </si>
  <si>
    <t>子供用弁当</t>
    <rPh sb="0" eb="3">
      <t>コドモヨウ</t>
    </rPh>
    <rPh sb="3" eb="5">
      <t>ベントウ</t>
    </rPh>
    <phoneticPr fontId="1"/>
  </si>
  <si>
    <t>初七日料理</t>
    <rPh sb="0" eb="3">
      <t>ショナノカ</t>
    </rPh>
    <rPh sb="3" eb="5">
      <t>リョウリ</t>
    </rPh>
    <phoneticPr fontId="1"/>
  </si>
  <si>
    <t>子供用初七日料理</t>
    <rPh sb="0" eb="3">
      <t>コドモヨウ</t>
    </rPh>
    <rPh sb="3" eb="6">
      <t>ショナノカ</t>
    </rPh>
    <rPh sb="6" eb="8">
      <t>リョウリ</t>
    </rPh>
    <phoneticPr fontId="1"/>
  </si>
  <si>
    <t>ホール安置</t>
    <rPh sb="3" eb="5">
      <t>アンチ</t>
    </rPh>
    <phoneticPr fontId="1"/>
  </si>
  <si>
    <t>スーパー/ドライアイス</t>
    <phoneticPr fontId="1"/>
  </si>
  <si>
    <t>スーパー/ドライアイス追加</t>
    <rPh sb="11" eb="13">
      <t>ツイカ</t>
    </rPh>
    <phoneticPr fontId="1"/>
  </si>
  <si>
    <t>ドリンク一式</t>
    <rPh sb="4" eb="6">
      <t>イッシキ</t>
    </rPh>
    <phoneticPr fontId="1"/>
  </si>
  <si>
    <t>故人用浴衣</t>
    <rPh sb="0" eb="2">
      <t>コジン</t>
    </rPh>
    <rPh sb="2" eb="3">
      <t>ヨウ</t>
    </rPh>
    <rPh sb="3" eb="5">
      <t>ユカタ</t>
    </rPh>
    <phoneticPr fontId="1"/>
  </si>
  <si>
    <t>別れの膳</t>
    <rPh sb="0" eb="1">
      <t>ワカ</t>
    </rPh>
    <rPh sb="3" eb="4">
      <t>ゼン</t>
    </rPh>
    <phoneticPr fontId="1"/>
  </si>
  <si>
    <t>搬送（　　　　　　ｋｍ）</t>
    <rPh sb="0" eb="2">
      <t>ハンソウ</t>
    </rPh>
    <phoneticPr fontId="1"/>
  </si>
  <si>
    <t>自宅戻し（　　　　　　ｋｍ）</t>
    <rPh sb="0" eb="2">
      <t>ジタク</t>
    </rPh>
    <rPh sb="2" eb="3">
      <t>モド</t>
    </rPh>
    <phoneticPr fontId="1"/>
  </si>
  <si>
    <t>ラストメイク（基本処置）</t>
    <rPh sb="7" eb="9">
      <t>キホン</t>
    </rPh>
    <rPh sb="9" eb="11">
      <t>ショチ</t>
    </rPh>
    <phoneticPr fontId="1"/>
  </si>
  <si>
    <t>思い出ビデオ</t>
    <rPh sb="0" eb="1">
      <t>オモ</t>
    </rPh>
    <rPh sb="2" eb="3">
      <t>デ</t>
    </rPh>
    <phoneticPr fontId="1"/>
  </si>
  <si>
    <t>生花</t>
    <rPh sb="0" eb="2">
      <t>セイカ</t>
    </rPh>
    <phoneticPr fontId="1"/>
  </si>
  <si>
    <t>枕花</t>
    <rPh sb="0" eb="1">
      <t>マクラ</t>
    </rPh>
    <rPh sb="1" eb="2">
      <t>ハナ</t>
    </rPh>
    <phoneticPr fontId="1"/>
  </si>
  <si>
    <t>小計</t>
    <rPh sb="0" eb="1">
      <t>ショウ</t>
    </rPh>
    <rPh sb="1" eb="2">
      <t>ケイ</t>
    </rPh>
    <phoneticPr fontId="1"/>
  </si>
  <si>
    <t>見積金額</t>
    <rPh sb="0" eb="2">
      <t>ミツモリ</t>
    </rPh>
    <rPh sb="2" eb="4">
      <t>キンガク</t>
    </rPh>
    <phoneticPr fontId="1"/>
  </si>
  <si>
    <r>
      <t>消費税</t>
    </r>
    <r>
      <rPr>
        <sz val="7"/>
        <color theme="1"/>
        <rFont val="ＭＳ Ｐゴシック"/>
        <family val="3"/>
        <charset val="128"/>
        <scheme val="minor"/>
      </rPr>
      <t>（10％）</t>
    </r>
    <rPh sb="0" eb="3">
      <t>ショウヒゼイ</t>
    </rPh>
    <phoneticPr fontId="1"/>
  </si>
  <si>
    <t>≪備考≫本見積書には、火葬料金・寺院へのお布施は含まれません。</t>
    <rPh sb="1" eb="3">
      <t>ビコウ</t>
    </rPh>
    <rPh sb="4" eb="5">
      <t>ホン</t>
    </rPh>
    <rPh sb="5" eb="8">
      <t>ミツモリショ</t>
    </rPh>
    <rPh sb="11" eb="13">
      <t>カソウ</t>
    </rPh>
    <rPh sb="13" eb="15">
      <t>リョウキン</t>
    </rPh>
    <rPh sb="16" eb="18">
      <t>ジイン</t>
    </rPh>
    <rPh sb="21" eb="23">
      <t>フセ</t>
    </rPh>
    <rPh sb="24" eb="25">
      <t>フク</t>
    </rPh>
    <phoneticPr fontId="1"/>
  </si>
  <si>
    <t>　年　　　月　　　日発行</t>
    <rPh sb="1" eb="2">
      <t>ネン</t>
    </rPh>
    <rPh sb="5" eb="6">
      <t>ガツ</t>
    </rPh>
    <rPh sb="9" eb="10">
      <t>ニチ</t>
    </rPh>
    <rPh sb="10" eb="12">
      <t>ハッコウ</t>
    </rPh>
    <phoneticPr fontId="1"/>
  </si>
  <si>
    <r>
      <t>香典帳基本入力</t>
    </r>
    <r>
      <rPr>
        <sz val="6"/>
        <color theme="1"/>
        <rFont val="ＭＳ Ｐゴシック"/>
        <family val="3"/>
        <charset val="128"/>
        <scheme val="minor"/>
      </rPr>
      <t>（100件まで）</t>
    </r>
    <rPh sb="0" eb="2">
      <t>コウデン</t>
    </rPh>
    <rPh sb="2" eb="3">
      <t>チョウ</t>
    </rPh>
    <rPh sb="3" eb="5">
      <t>キホン</t>
    </rPh>
    <rPh sb="5" eb="7">
      <t>ニュウリョク</t>
    </rPh>
    <rPh sb="11" eb="12">
      <t>ケン</t>
    </rPh>
    <phoneticPr fontId="1"/>
  </si>
  <si>
    <r>
      <t>香典帳追加入力</t>
    </r>
    <r>
      <rPr>
        <sz val="6"/>
        <color theme="1"/>
        <rFont val="ＭＳ Ｐゴシック"/>
        <family val="3"/>
        <charset val="128"/>
        <scheme val="minor"/>
      </rPr>
      <t>（101件～）</t>
    </r>
    <rPh sb="0" eb="2">
      <t>コウデン</t>
    </rPh>
    <rPh sb="2" eb="3">
      <t>チョウ</t>
    </rPh>
    <rPh sb="3" eb="5">
      <t>ツイカ</t>
    </rPh>
    <rPh sb="5" eb="7">
      <t>ニュウリョク</t>
    </rPh>
    <rPh sb="11" eb="12">
      <t>ケン</t>
    </rPh>
    <phoneticPr fontId="1"/>
  </si>
  <si>
    <t>（　　　　　　　　　　）コース</t>
    <phoneticPr fontId="1"/>
  </si>
  <si>
    <r>
      <t>会員割引</t>
    </r>
    <r>
      <rPr>
        <sz val="8"/>
        <color theme="1"/>
        <rFont val="ＭＳ Ｐゴシック"/>
        <family val="3"/>
        <charset val="128"/>
        <scheme val="minor"/>
      </rPr>
      <t>（ﾚｷﾞｭﾗｰ/ﾌﾟﾚﾐｱ）</t>
    </r>
    <rPh sb="0" eb="2">
      <t>カイイン</t>
    </rPh>
    <rPh sb="2" eb="4">
      <t>ワリビキ</t>
    </rPh>
    <phoneticPr fontId="1"/>
  </si>
  <si>
    <t>初七日返礼割引（    ％）</t>
    <rPh sb="0" eb="3">
      <t>ショナノカ</t>
    </rPh>
    <rPh sb="3" eb="5">
      <t>ヘンレイ</t>
    </rPh>
    <rPh sb="5" eb="7">
      <t>ワリビキ</t>
    </rPh>
    <phoneticPr fontId="1"/>
  </si>
  <si>
    <t>告別式返礼割引（10 ％）</t>
    <rPh sb="0" eb="2">
      <t>コクベツ</t>
    </rPh>
    <rPh sb="2" eb="3">
      <t>シキ</t>
    </rPh>
    <rPh sb="3" eb="5">
      <t>ヘンレイ</t>
    </rPh>
    <rPh sb="5" eb="7">
      <t>ワリビキ</t>
    </rPh>
    <phoneticPr fontId="1"/>
  </si>
  <si>
    <t>香典帳基本入力サービス</t>
    <rPh sb="0" eb="2">
      <t>コウデン</t>
    </rPh>
    <rPh sb="2" eb="3">
      <t>チョウ</t>
    </rPh>
    <rPh sb="3" eb="5">
      <t>キホン</t>
    </rPh>
    <rPh sb="5" eb="7">
      <t>ニュウリョク</t>
    </rPh>
    <phoneticPr fontId="1"/>
  </si>
  <si>
    <t>【値引き】</t>
    <rPh sb="1" eb="3">
      <t>ネビ</t>
    </rPh>
    <phoneticPr fontId="1"/>
  </si>
  <si>
    <t>搬送割引20ｋｍまで</t>
    <rPh sb="0" eb="2">
      <t>ハンソウ</t>
    </rPh>
    <rPh sb="2" eb="4">
      <t>ワリビキ</t>
    </rPh>
    <phoneticPr fontId="1"/>
  </si>
  <si>
    <r>
      <t>ヘアセット</t>
    </r>
    <r>
      <rPr>
        <sz val="7"/>
        <color theme="1"/>
        <rFont val="ＭＳ Ｐゴシック"/>
        <family val="3"/>
        <charset val="128"/>
        <scheme val="minor"/>
      </rPr>
      <t>※変動あり</t>
    </r>
    <rPh sb="6" eb="8">
      <t>ヘンドウ</t>
    </rPh>
    <phoneticPr fontId="1"/>
  </si>
  <si>
    <t>アルバム（8ページ～）</t>
    <phoneticPr fontId="1"/>
  </si>
  <si>
    <r>
      <t>カラー額</t>
    </r>
    <r>
      <rPr>
        <sz val="7"/>
        <color theme="1"/>
        <rFont val="ＭＳ Ｐゴシック"/>
        <family val="3"/>
        <charset val="128"/>
        <scheme val="minor"/>
      </rPr>
      <t>（パール系）</t>
    </r>
    <rPh sb="3" eb="4">
      <t>ガク</t>
    </rPh>
    <rPh sb="8" eb="9">
      <t>ケイ</t>
    </rPh>
    <phoneticPr fontId="1"/>
  </si>
  <si>
    <r>
      <t>受付スタッフ</t>
    </r>
    <r>
      <rPr>
        <sz val="7"/>
        <color theme="1"/>
        <rFont val="ＭＳ Ｐゴシック"/>
        <family val="3"/>
        <charset val="128"/>
        <scheme val="minor"/>
      </rPr>
      <t>（1名/日）</t>
    </r>
    <rPh sb="0" eb="2">
      <t>ウケツケ</t>
    </rPh>
    <rPh sb="7" eb="9">
      <t>イチメイ</t>
    </rPh>
    <rPh sb="10" eb="11">
      <t>ニチ</t>
    </rPh>
    <phoneticPr fontId="1"/>
  </si>
  <si>
    <t>欅コース</t>
    <rPh sb="0" eb="1">
      <t>ケヤキ</t>
    </rPh>
    <phoneticPr fontId="1"/>
  </si>
  <si>
    <t>コース内</t>
    <rPh sb="3" eb="4">
      <t>ナイ</t>
    </rPh>
    <phoneticPr fontId="1"/>
  </si>
  <si>
    <r>
      <t>会員割引</t>
    </r>
    <r>
      <rPr>
        <sz val="8"/>
        <color theme="1"/>
        <rFont val="ＭＳ Ｐゴシック"/>
        <family val="3"/>
        <charset val="128"/>
        <scheme val="minor"/>
      </rPr>
      <t>（ﾚｷﾞｭﾗｰ）</t>
    </r>
    <rPh sb="0" eb="2">
      <t>カイイン</t>
    </rPh>
    <rPh sb="2" eb="4">
      <t>ワリビキ</t>
    </rPh>
    <phoneticPr fontId="1"/>
  </si>
  <si>
    <r>
      <t>通夜式返礼</t>
    </r>
    <r>
      <rPr>
        <sz val="7"/>
        <color theme="1"/>
        <rFont val="ＭＳ Ｐゴシック"/>
        <family val="3"/>
        <charset val="128"/>
        <scheme val="minor"/>
      </rPr>
      <t>※変動あり</t>
    </r>
    <rPh sb="0" eb="2">
      <t>ツヤ</t>
    </rPh>
    <rPh sb="2" eb="3">
      <t>シキ</t>
    </rPh>
    <rPh sb="3" eb="5">
      <t>ヘンレイ</t>
    </rPh>
    <phoneticPr fontId="1"/>
  </si>
  <si>
    <r>
      <t>告別式返礼</t>
    </r>
    <r>
      <rPr>
        <sz val="7"/>
        <color theme="1"/>
        <rFont val="ＭＳ Ｐゴシック"/>
        <family val="3"/>
        <charset val="128"/>
        <scheme val="minor"/>
      </rPr>
      <t>※変動あり</t>
    </r>
    <rPh sb="0" eb="3">
      <t>コクベツシキ</t>
    </rPh>
    <rPh sb="3" eb="5">
      <t>ヘンレイ</t>
    </rPh>
    <phoneticPr fontId="1"/>
  </si>
  <si>
    <r>
      <t>初七日返礼</t>
    </r>
    <r>
      <rPr>
        <sz val="7"/>
        <color theme="1"/>
        <rFont val="ＭＳ Ｐゴシック"/>
        <family val="3"/>
        <charset val="128"/>
        <scheme val="minor"/>
      </rPr>
      <t>※変動あり</t>
    </r>
    <rPh sb="0" eb="3">
      <t>ショナノカ</t>
    </rPh>
    <rPh sb="3" eb="5">
      <t>ヘンレイ</t>
    </rPh>
    <phoneticPr fontId="1"/>
  </si>
  <si>
    <r>
      <t>通夜式弁当</t>
    </r>
    <r>
      <rPr>
        <sz val="7"/>
        <color theme="1"/>
        <rFont val="ＭＳ Ｐゴシック"/>
        <family val="3"/>
        <charset val="128"/>
        <scheme val="minor"/>
      </rPr>
      <t>※変動あり</t>
    </r>
    <rPh sb="0" eb="2">
      <t>ツヤ</t>
    </rPh>
    <rPh sb="2" eb="3">
      <t>シキ</t>
    </rPh>
    <rPh sb="3" eb="5">
      <t>ベントウ</t>
    </rPh>
    <phoneticPr fontId="1"/>
  </si>
  <si>
    <r>
      <t>初七日料理</t>
    </r>
    <r>
      <rPr>
        <sz val="7"/>
        <color theme="1"/>
        <rFont val="ＭＳ Ｐゴシック"/>
        <family val="3"/>
        <charset val="128"/>
        <scheme val="minor"/>
      </rPr>
      <t>※変動あり</t>
    </r>
    <rPh sb="0" eb="3">
      <t>ショナノカ</t>
    </rPh>
    <rPh sb="3" eb="5">
      <t>リョウリ</t>
    </rPh>
    <phoneticPr fontId="1"/>
  </si>
  <si>
    <t>家族葬コース</t>
    <rPh sb="0" eb="3">
      <t>カゾクソウ</t>
    </rPh>
    <phoneticPr fontId="1"/>
  </si>
  <si>
    <t>1日葬値引き</t>
    <rPh sb="0" eb="2">
      <t>イチニチ</t>
    </rPh>
    <rPh sb="2" eb="3">
      <t>ソウ</t>
    </rPh>
    <rPh sb="3" eb="5">
      <t>ネビ</t>
    </rPh>
    <phoneticPr fontId="1"/>
  </si>
  <si>
    <t>スーパー/ドライアイス</t>
    <phoneticPr fontId="1"/>
  </si>
  <si>
    <t>蓮華コース</t>
    <rPh sb="0" eb="2">
      <t>レンゲ</t>
    </rPh>
    <phoneticPr fontId="1"/>
  </si>
  <si>
    <r>
      <t>会員割引</t>
    </r>
    <r>
      <rPr>
        <sz val="8"/>
        <color theme="1"/>
        <rFont val="ＭＳ Ｐゴシック"/>
        <family val="3"/>
        <charset val="128"/>
        <scheme val="minor"/>
      </rPr>
      <t>（ﾌﾟﾚﾐｱ）</t>
    </r>
    <rPh sb="0" eb="2">
      <t>カイイン</t>
    </rPh>
    <rPh sb="2" eb="4">
      <t>ワリビキ</t>
    </rPh>
    <phoneticPr fontId="1"/>
  </si>
  <si>
    <t>初七日返礼割引（20 ％）</t>
    <rPh sb="0" eb="3">
      <t>ショナノカ</t>
    </rPh>
    <rPh sb="3" eb="5">
      <t>ヘンレイ</t>
    </rPh>
    <rPh sb="5" eb="7">
      <t>ワリビキ</t>
    </rPh>
    <phoneticPr fontId="1"/>
  </si>
  <si>
    <t>初七日返礼割引（10 ％）</t>
    <rPh sb="0" eb="3">
      <t>ショナノカ</t>
    </rPh>
    <rPh sb="3" eb="5">
      <t>ヘンレイ</t>
    </rPh>
    <rPh sb="5" eb="7">
      <t>ワリビキ</t>
    </rPh>
    <phoneticPr fontId="1"/>
  </si>
  <si>
    <t>解約補償値引き</t>
    <rPh sb="0" eb="2">
      <t>カイヤク</t>
    </rPh>
    <rPh sb="2" eb="4">
      <t>ホショウ</t>
    </rPh>
    <rPh sb="4" eb="6">
      <t>ネビ</t>
    </rPh>
    <phoneticPr fontId="1"/>
  </si>
  <si>
    <t>椛コース</t>
    <rPh sb="0" eb="1">
      <t>モミジ</t>
    </rPh>
    <phoneticPr fontId="1"/>
  </si>
  <si>
    <r>
      <t xml:space="preserve">楓コース
</t>
    </r>
    <r>
      <rPr>
        <sz val="8"/>
        <color theme="1"/>
        <rFont val="ＭＳ Ｐゴシック"/>
        <family val="3"/>
        <charset val="128"/>
        <scheme val="minor"/>
      </rPr>
      <t>※会葬者・参列者10名以下</t>
    </r>
    <rPh sb="0" eb="1">
      <t>カエデ</t>
    </rPh>
    <rPh sb="6" eb="9">
      <t>カイソウシャ</t>
    </rPh>
    <rPh sb="10" eb="13">
      <t>サンレツシャ</t>
    </rPh>
    <rPh sb="15" eb="16">
      <t>メイ</t>
    </rPh>
    <rPh sb="16" eb="18">
      <t>イカ</t>
    </rPh>
    <phoneticPr fontId="1"/>
  </si>
  <si>
    <t>寺院コース</t>
    <rPh sb="0" eb="2">
      <t>ジイン</t>
    </rPh>
    <phoneticPr fontId="1"/>
  </si>
  <si>
    <t>本堂用生花</t>
    <rPh sb="0" eb="2">
      <t>ホンドウ</t>
    </rPh>
    <rPh sb="2" eb="3">
      <t>ヨウ</t>
    </rPh>
    <rPh sb="3" eb="5">
      <t>セイカ</t>
    </rPh>
    <phoneticPr fontId="1"/>
  </si>
  <si>
    <t>プレミア　会員№　　　　　　　　　　　　　　　　　　　　　　　　　　　　　　　　　　　　様　　　　　　　　　</t>
    <phoneticPr fontId="1"/>
  </si>
  <si>
    <t>　  年　 月　 日発行</t>
    <rPh sb="3" eb="4">
      <t>ネン</t>
    </rPh>
    <rPh sb="6" eb="7">
      <t>ガツ</t>
    </rPh>
    <rPh sb="9" eb="10">
      <t>ニチ</t>
    </rPh>
    <rPh sb="10" eb="12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</si>
</sst>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20"/>
      <color theme="1"/>
      <name val="HG明朝B"/>
      <family val="1"/>
      <charset val="128"/>
    </font>
    <font>
      <sz val="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" fillId="0" borderId="16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6" fontId="0" fillId="0" borderId="3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0" fillId="0" borderId="23" xfId="2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6" fontId="4" fillId="0" borderId="20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247651</xdr:rowOff>
    </xdr:from>
    <xdr:to>
      <xdr:col>6</xdr:col>
      <xdr:colOff>200025</xdr:colOff>
      <xdr:row>30</xdr:row>
      <xdr:rowOff>28575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5495926"/>
          <a:ext cx="5181600" cy="333374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10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190499</xdr:rowOff>
    </xdr:from>
    <xdr:to>
      <xdr:col>8</xdr:col>
      <xdr:colOff>476250</xdr:colOff>
      <xdr:row>31</xdr:row>
      <xdr:rowOff>38100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0" y="5438774"/>
          <a:ext cx="6553200" cy="676276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家族葬コース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プレミア会員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30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15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D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D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190499</xdr:rowOff>
    </xdr:from>
    <xdr:to>
      <xdr:col>6</xdr:col>
      <xdr:colOff>257175</xdr:colOff>
      <xdr:row>30</xdr:row>
      <xdr:rowOff>123824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0" y="5438774"/>
          <a:ext cx="5238750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蓮華コース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レギュラー会員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1000">
            <a:effectLst/>
          </a:endParaRPr>
        </a:p>
        <a:p>
          <a:pPr algn="l"/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190499</xdr:rowOff>
    </xdr:from>
    <xdr:to>
      <xdr:col>6</xdr:col>
      <xdr:colOff>257175</xdr:colOff>
      <xdr:row>30</xdr:row>
      <xdr:rowOff>123824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0" y="5438774"/>
          <a:ext cx="5238750" cy="4857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蓮華コース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プレミア会員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1000">
            <a:effectLst/>
          </a:endParaRPr>
        </a:p>
        <a:p>
          <a:pPr algn="l"/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190499</xdr:rowOff>
    </xdr:from>
    <xdr:to>
      <xdr:col>6</xdr:col>
      <xdr:colOff>142875</xdr:colOff>
      <xdr:row>30</xdr:row>
      <xdr:rowOff>238124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5438774"/>
          <a:ext cx="5124450" cy="6000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欅コース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レギュラー会員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</a:t>
          </a:r>
          <a:r>
            <a:rPr lang="ja-JP" altLang="en-US" sz="1000" b="0">
              <a:effectLst/>
              <a:latin typeface="+mn-lt"/>
              <a:ea typeface="+mn-ea"/>
              <a:cs typeface="+mn-cs"/>
            </a:rPr>
            <a:t>の金額</a:t>
          </a:r>
          <a:r>
            <a:rPr lang="ja-JP" altLang="ja-JP" sz="1000" b="0">
              <a:effectLst/>
              <a:latin typeface="+mn-lt"/>
              <a:ea typeface="+mn-ea"/>
              <a:cs typeface="+mn-cs"/>
            </a:rPr>
            <a:t>については</a:t>
          </a:r>
          <a:r>
            <a:rPr lang="ja-JP" altLang="en-US" sz="1000" b="0">
              <a:effectLst/>
              <a:latin typeface="+mn-lt"/>
              <a:ea typeface="+mn-ea"/>
              <a:cs typeface="+mn-cs"/>
            </a:rPr>
            <a:t>、実際に</a:t>
          </a:r>
          <a:r>
            <a:rPr lang="ja-JP" altLang="ja-JP" sz="1000" b="0">
              <a:effectLst/>
              <a:latin typeface="+mn-lt"/>
              <a:ea typeface="+mn-ea"/>
              <a:cs typeface="+mn-cs"/>
            </a:rPr>
            <a:t>お選びいただく商品や実数により変動します。</a:t>
          </a:r>
          <a:endParaRPr lang="ja-JP" altLang="ja-JP" sz="1000">
            <a:effectLst/>
          </a:endParaRPr>
        </a:p>
        <a:p>
          <a:pPr algn="l"/>
          <a:endParaRPr lang="en-US" altLang="ja-JP" sz="1000" b="0" cap="none" spc="0">
            <a:ln w="0"/>
            <a:solidFill>
              <a:schemeClr val="tx1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200025</xdr:rowOff>
    </xdr:from>
    <xdr:to>
      <xdr:col>7</xdr:col>
      <xdr:colOff>9525</xdr:colOff>
      <xdr:row>30</xdr:row>
      <xdr:rowOff>238125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0" y="5448300"/>
          <a:ext cx="5334000" cy="590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欅コース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プレミア会員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200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30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190500</xdr:rowOff>
    </xdr:from>
    <xdr:to>
      <xdr:col>7</xdr:col>
      <xdr:colOff>9525</xdr:colOff>
      <xdr:row>30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0" y="5438775"/>
          <a:ext cx="5334000" cy="590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椛コース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プレミア会員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190500</xdr:rowOff>
    </xdr:from>
    <xdr:to>
      <xdr:col>7</xdr:col>
      <xdr:colOff>9525</xdr:colOff>
      <xdr:row>30</xdr:row>
      <xdr:rowOff>228600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0" y="5438775"/>
          <a:ext cx="5334000" cy="590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椛コース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レギュラー会員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5862" y="6488020"/>
          <a:ext cx="2620711" cy="538112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2609850" y="6612836"/>
          <a:ext cx="3239742" cy="271669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pSpPr/>
      </xdr:nvGrpSpPr>
      <xdr:grpSpPr>
        <a:xfrm>
          <a:off x="6374710" y="6113809"/>
          <a:ext cx="3058767" cy="723070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6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142874</xdr:rowOff>
    </xdr:from>
    <xdr:to>
      <xdr:col>8</xdr:col>
      <xdr:colOff>476250</xdr:colOff>
      <xdr:row>30</xdr:row>
      <xdr:rowOff>266700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0" y="5391149"/>
          <a:ext cx="6553200" cy="676276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l"/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寺院コース</a:t>
          </a:r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プレミア会員</a:t>
          </a:r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100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050" b="0" cap="none" spc="0">
              <a:ln w="0"/>
              <a:solidFill>
                <a:schemeClr val="tx1"/>
              </a:solidFill>
              <a:effectLst/>
            </a:rPr>
            <a:t>20</a:t>
          </a:r>
          <a:r>
            <a:rPr lang="ja-JP" altLang="en-US" sz="105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05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9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7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5862" y="655221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2609850" y="667702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285750</xdr:colOff>
      <xdr:row>31</xdr:row>
      <xdr:rowOff>19051</xdr:rowOff>
    </xdr:from>
    <xdr:to>
      <xdr:col>12</xdr:col>
      <xdr:colOff>304800</xdr:colOff>
      <xdr:row>34</xdr:row>
      <xdr:rowOff>38100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pSpPr/>
      </xdr:nvGrpSpPr>
      <xdr:grpSpPr>
        <a:xfrm>
          <a:off x="6362700" y="6191251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190500</xdr:rowOff>
    </xdr:from>
    <xdr:to>
      <xdr:col>7</xdr:col>
      <xdr:colOff>9525</xdr:colOff>
      <xdr:row>30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0" y="5438775"/>
          <a:ext cx="5334000" cy="590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楓コース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レギュラー会員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9662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5862" y="655221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2609850" y="667702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5400675" y="621982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285750</xdr:colOff>
      <xdr:row>31</xdr:row>
      <xdr:rowOff>19051</xdr:rowOff>
    </xdr:from>
    <xdr:to>
      <xdr:col>12</xdr:col>
      <xdr:colOff>304800</xdr:colOff>
      <xdr:row>34</xdr:row>
      <xdr:rowOff>38100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pSpPr/>
      </xdr:nvGrpSpPr>
      <xdr:grpSpPr>
        <a:xfrm>
          <a:off x="6362700" y="6191251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2238375" y="625792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190500</xdr:rowOff>
    </xdr:from>
    <xdr:to>
      <xdr:col>7</xdr:col>
      <xdr:colOff>9525</xdr:colOff>
      <xdr:row>30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0" y="5534025"/>
          <a:ext cx="5334000" cy="5905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楓コース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プレミア会員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0</xdr:row>
      <xdr:rowOff>314325</xdr:rowOff>
    </xdr:from>
    <xdr:to>
      <xdr:col>5</xdr:col>
      <xdr:colOff>66675</xdr:colOff>
      <xdr:row>0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2609850" y="314325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0</xdr:row>
      <xdr:rowOff>304800</xdr:rowOff>
    </xdr:from>
    <xdr:to>
      <xdr:col>8</xdr:col>
      <xdr:colOff>457200</xdr:colOff>
      <xdr:row>0</xdr:row>
      <xdr:rowOff>304801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4667250" y="304800"/>
          <a:ext cx="18669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44825</xdr:colOff>
      <xdr:row>31</xdr:row>
      <xdr:rowOff>24428</xdr:rowOff>
    </xdr:from>
    <xdr:to>
      <xdr:col>2</xdr:col>
      <xdr:colOff>130351</xdr:colOff>
      <xdr:row>32</xdr:row>
      <xdr:rowOff>123824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4825" y="6101378"/>
          <a:ext cx="2028626" cy="451821"/>
        </a:xfrm>
        <a:prstGeom prst="rect">
          <a:avLst/>
        </a:prstGeom>
      </xdr:spPr>
    </xdr:pic>
    <xdr:clientData/>
  </xdr:twoCellAnchor>
  <xdr:twoCellAnchor>
    <xdr:from>
      <xdr:col>0</xdr:col>
      <xdr:colOff>5862</xdr:colOff>
      <xdr:row>32</xdr:row>
      <xdr:rowOff>27585</xdr:rowOff>
    </xdr:from>
    <xdr:to>
      <xdr:col>3</xdr:col>
      <xdr:colOff>340573</xdr:colOff>
      <xdr:row>35</xdr:row>
      <xdr:rowOff>43893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5862" y="6456960"/>
          <a:ext cx="2620711" cy="530658"/>
          <a:chOff x="3901587" y="5952135"/>
          <a:chExt cx="2620711" cy="530658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3901587" y="6085350"/>
            <a:ext cx="417634" cy="292461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298099" y="5952135"/>
            <a:ext cx="2224199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altLang="ja-JP" sz="2800" b="0" cap="none" spc="0">
                <a:ln w="0"/>
                <a:solidFill>
                  <a:schemeClr val="tx1"/>
                </a:solidFill>
                <a:effectLst/>
              </a:rPr>
              <a:t>0120-20-5222</a:t>
            </a:r>
            <a:endParaRPr lang="ja-JP" altLang="en-US" sz="2800" b="0" cap="none" spc="0">
              <a:ln w="0"/>
              <a:solidFill>
                <a:schemeClr val="tx1"/>
              </a:solidFill>
              <a:effectLst/>
            </a:endParaRPr>
          </a:p>
        </xdr:txBody>
      </xdr:sp>
    </xdr:grpSp>
    <xdr:clientData/>
  </xdr:twoCellAnchor>
  <xdr:twoCellAnchor>
    <xdr:from>
      <xdr:col>3</xdr:col>
      <xdr:colOff>323850</xdr:colOff>
      <xdr:row>32</xdr:row>
      <xdr:rowOff>152401</xdr:rowOff>
    </xdr:from>
    <xdr:to>
      <xdr:col>7</xdr:col>
      <xdr:colOff>523875</xdr:colOff>
      <xdr:row>34</xdr:row>
      <xdr:rowOff>76201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pSpPr/>
      </xdr:nvGrpSpPr>
      <xdr:grpSpPr>
        <a:xfrm>
          <a:off x="2609850" y="6581776"/>
          <a:ext cx="3238500" cy="266700"/>
          <a:chOff x="2266950" y="6438901"/>
          <a:chExt cx="3057525" cy="266700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2266950" y="6438901"/>
            <a:ext cx="3057525" cy="26670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/>
              </a:rPr>
              <a:t>担当　　　　　　　（℡　　　　　　　　　　　）</a:t>
            </a:r>
            <a:endParaRPr lang="en-US" altLang="ja-JP" sz="1200" b="0" cap="none" spc="0">
              <a:ln w="0"/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CxnSpPr/>
        </xdr:nvCxnSpPr>
        <xdr:spPr>
          <a:xfrm flipV="1">
            <a:off x="2295525" y="6696075"/>
            <a:ext cx="2524125" cy="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76200</xdr:colOff>
      <xdr:row>31</xdr:row>
      <xdr:rowOff>47625</xdr:rowOff>
    </xdr:from>
    <xdr:to>
      <xdr:col>8</xdr:col>
      <xdr:colOff>285750</xdr:colOff>
      <xdr:row>34</xdr:row>
      <xdr:rowOff>85725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5400675" y="6124575"/>
          <a:ext cx="962025" cy="7334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お客様確認欄</a:t>
          </a:r>
        </a:p>
      </xdr:txBody>
    </xdr:sp>
    <xdr:clientData/>
  </xdr:twoCellAnchor>
  <xdr:twoCellAnchor>
    <xdr:from>
      <xdr:col>8</xdr:col>
      <xdr:colOff>295275</xdr:colOff>
      <xdr:row>31</xdr:row>
      <xdr:rowOff>9526</xdr:rowOff>
    </xdr:from>
    <xdr:to>
      <xdr:col>12</xdr:col>
      <xdr:colOff>314325</xdr:colOff>
      <xdr:row>34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GrpSpPr/>
      </xdr:nvGrpSpPr>
      <xdr:grpSpPr>
        <a:xfrm>
          <a:off x="6372225" y="6086476"/>
          <a:ext cx="3057525" cy="714374"/>
          <a:chOff x="3133725" y="7038976"/>
          <a:chExt cx="3057525" cy="714374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3133725" y="7038976"/>
            <a:ext cx="3057525" cy="714374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/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《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お見積書有効期限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》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発行日より</a:t>
            </a:r>
            <a:r>
              <a:rPr lang="en-US" altLang="ja-JP" sz="1200" b="0" cap="none" spc="0">
                <a:ln w="0"/>
                <a:solidFill>
                  <a:schemeClr val="accent5"/>
                </a:solidFill>
                <a:effectLst/>
              </a:rPr>
              <a:t>1</a:t>
            </a:r>
            <a:r>
              <a:rPr lang="ja-JP" altLang="en-US" sz="1200" b="0" cap="none" spc="0">
                <a:ln w="0"/>
                <a:solidFill>
                  <a:schemeClr val="accent5"/>
                </a:solidFill>
                <a:effectLst/>
              </a:rPr>
              <a:t>ヶ月</a:t>
            </a:r>
            <a:endParaRPr lang="en-US" altLang="ja-JP" sz="1200" b="0" cap="none" spc="0">
              <a:ln w="0"/>
              <a:solidFill>
                <a:schemeClr val="accent5"/>
              </a:solidFill>
              <a:effectLst/>
            </a:endParaRPr>
          </a:p>
          <a:p>
            <a:pPr algn="l"/>
            <a:endParaRPr lang="en-US" altLang="ja-JP" sz="60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ご不明な点、ご心配な点がございましたら、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  <a:p>
            <a:pPr algn="l"/>
            <a:r>
              <a:rPr lang="ja-JP" altLang="en-US" sz="1050" b="0" cap="none" spc="0">
                <a:ln w="0"/>
                <a:solidFill>
                  <a:schemeClr val="tx1"/>
                </a:solidFill>
                <a:effectLst/>
              </a:rPr>
              <a:t>ご遠慮なくお問合せください。</a:t>
            </a:r>
            <a:endParaRPr lang="en-US" altLang="ja-JP" sz="1050" b="0" cap="none" spc="0">
              <a:ln w="0"/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A00-00000E000000}"/>
              </a:ext>
            </a:extLst>
          </xdr:cNvPr>
          <xdr:cNvSpPr/>
        </xdr:nvSpPr>
        <xdr:spPr>
          <a:xfrm>
            <a:off x="3162301" y="7077074"/>
            <a:ext cx="2686049" cy="2381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8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31</xdr:row>
      <xdr:rowOff>85725</xdr:rowOff>
    </xdr:from>
    <xdr:to>
      <xdr:col>7</xdr:col>
      <xdr:colOff>0</xdr:colOff>
      <xdr:row>32</xdr:row>
      <xdr:rowOff>85726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2238375" y="6162675"/>
          <a:ext cx="3086100" cy="352426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山梨県甲府市高畑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2-19-2/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ＴＥＬ：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055-221-8100</a:t>
          </a:r>
        </a:p>
      </xdr:txBody>
    </xdr:sp>
    <xdr:clientData/>
  </xdr:twoCellAnchor>
  <xdr:twoCellAnchor>
    <xdr:from>
      <xdr:col>0</xdr:col>
      <xdr:colOff>0</xdr:colOff>
      <xdr:row>28</xdr:row>
      <xdr:rowOff>190499</xdr:rowOff>
    </xdr:from>
    <xdr:to>
      <xdr:col>8</xdr:col>
      <xdr:colOff>476250</xdr:colOff>
      <xdr:row>31</xdr:row>
      <xdr:rowOff>38100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0" y="5438774"/>
          <a:ext cx="6553200" cy="676276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l"/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【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見積設定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】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家族葬コース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レギュラー会員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会葬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30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/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親族</a:t>
          </a:r>
          <a:r>
            <a:rPr lang="en-US" altLang="ja-JP" sz="1100" b="0" cap="none" spc="0">
              <a:ln w="0"/>
              <a:solidFill>
                <a:schemeClr val="tx1"/>
              </a:solidFill>
              <a:effectLst/>
            </a:rPr>
            <a:t>15</a:t>
          </a:r>
          <a:r>
            <a:rPr lang="ja-JP" altLang="en-US" sz="1100" b="0" cap="none" spc="0">
              <a:ln w="0"/>
              <a:solidFill>
                <a:schemeClr val="tx1"/>
              </a:solidFill>
              <a:effectLst/>
            </a:rPr>
            <a:t>名</a:t>
          </a:r>
          <a:endParaRPr lang="en-US" altLang="ja-JP" sz="1100" b="0" cap="none" spc="0">
            <a:ln w="0"/>
            <a:solidFill>
              <a:schemeClr val="tx1"/>
            </a:solidFill>
            <a:effectLst/>
          </a:endParaRPr>
        </a:p>
        <a:p>
          <a:r>
            <a:rPr lang="ja-JP" altLang="ja-JP" sz="1000" b="0">
              <a:effectLst/>
              <a:latin typeface="+mn-lt"/>
              <a:ea typeface="+mn-ea"/>
              <a:cs typeface="+mn-cs"/>
            </a:rPr>
            <a:t>食事や返礼品の金額については、実際にお選びいただく商品や実数により変動します。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view="pageBreakPreview" topLeftCell="A2" zoomScaleNormal="100" zoomScaleSheetLayoutView="100" workbookViewId="0">
      <selection activeCell="P17" sqref="P17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71</v>
      </c>
      <c r="B3" s="13"/>
      <c r="C3" s="13"/>
      <c r="D3" s="14">
        <f>B3*C3</f>
        <v>0</v>
      </c>
      <c r="E3" s="4" t="s">
        <v>30</v>
      </c>
      <c r="F3" s="13"/>
      <c r="G3" s="13"/>
      <c r="H3" s="14">
        <f>F3*G3</f>
        <v>0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/>
      <c r="C4" s="13"/>
      <c r="D4" s="14">
        <f t="shared" ref="D4:D28" si="0">B4*C4</f>
        <v>0</v>
      </c>
      <c r="E4" s="4" t="s">
        <v>31</v>
      </c>
      <c r="F4" s="13"/>
      <c r="G4" s="13"/>
      <c r="H4" s="14">
        <f t="shared" ref="H4:H28" si="1">F4*G4</f>
        <v>0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/>
      <c r="D5" s="14">
        <f t="shared" si="0"/>
        <v>0</v>
      </c>
      <c r="E5" s="4" t="s">
        <v>33</v>
      </c>
      <c r="F5" s="13"/>
      <c r="G5" s="13"/>
      <c r="H5" s="14">
        <f t="shared" si="1"/>
        <v>0</v>
      </c>
      <c r="I5" s="4" t="s">
        <v>56</v>
      </c>
      <c r="J5" s="13">
        <v>7000</v>
      </c>
      <c r="K5" s="13"/>
      <c r="L5" s="14">
        <f t="shared" ref="L5:L28" si="2">J5*K5</f>
        <v>0</v>
      </c>
    </row>
    <row r="6" spans="1:12" ht="14.25" customHeight="1" x14ac:dyDescent="0.15">
      <c r="A6" s="4" t="s">
        <v>5</v>
      </c>
      <c r="B6" s="13"/>
      <c r="C6" s="13"/>
      <c r="D6" s="14">
        <f t="shared" si="0"/>
        <v>0</v>
      </c>
      <c r="E6" s="4" t="s">
        <v>34</v>
      </c>
      <c r="F6" s="13"/>
      <c r="G6" s="13"/>
      <c r="H6" s="14">
        <f t="shared" si="1"/>
        <v>0</v>
      </c>
      <c r="I6" s="4" t="s">
        <v>57</v>
      </c>
      <c r="J6" s="13"/>
      <c r="K6" s="13"/>
      <c r="L6" s="14">
        <f t="shared" si="2"/>
        <v>0</v>
      </c>
    </row>
    <row r="7" spans="1:12" ht="14.25" customHeight="1" x14ac:dyDescent="0.15">
      <c r="A7" s="4" t="s">
        <v>6</v>
      </c>
      <c r="B7" s="13"/>
      <c r="C7" s="13"/>
      <c r="D7" s="14">
        <f t="shared" si="0"/>
        <v>0</v>
      </c>
      <c r="E7" s="4" t="s">
        <v>37</v>
      </c>
      <c r="F7" s="13"/>
      <c r="G7" s="13"/>
      <c r="H7" s="14">
        <f t="shared" si="1"/>
        <v>0</v>
      </c>
      <c r="I7" s="4" t="s">
        <v>79</v>
      </c>
      <c r="J7" s="13">
        <v>70000</v>
      </c>
      <c r="K7" s="13"/>
      <c r="L7" s="14">
        <f t="shared" si="2"/>
        <v>0</v>
      </c>
    </row>
    <row r="8" spans="1:12" ht="14.25" customHeight="1" x14ac:dyDescent="0.15">
      <c r="A8" s="4" t="s">
        <v>53</v>
      </c>
      <c r="B8" s="13"/>
      <c r="C8" s="13"/>
      <c r="D8" s="14">
        <f t="shared" si="0"/>
        <v>0</v>
      </c>
      <c r="E8" s="4" t="s">
        <v>38</v>
      </c>
      <c r="F8" s="13"/>
      <c r="G8" s="13"/>
      <c r="H8" s="14">
        <f t="shared" si="1"/>
        <v>0</v>
      </c>
      <c r="I8" s="4" t="s">
        <v>58</v>
      </c>
      <c r="J8" s="13"/>
      <c r="K8" s="13"/>
      <c r="L8" s="14">
        <f t="shared" si="2"/>
        <v>0</v>
      </c>
    </row>
    <row r="9" spans="1:12" ht="14.25" customHeight="1" x14ac:dyDescent="0.15">
      <c r="A9" s="4" t="s">
        <v>8</v>
      </c>
      <c r="B9" s="13"/>
      <c r="C9" s="13"/>
      <c r="D9" s="14">
        <f t="shared" si="0"/>
        <v>0</v>
      </c>
      <c r="E9" s="4" t="s">
        <v>39</v>
      </c>
      <c r="F9" s="13"/>
      <c r="G9" s="13"/>
      <c r="H9" s="14">
        <f t="shared" si="1"/>
        <v>0</v>
      </c>
      <c r="I9" s="4" t="s">
        <v>60</v>
      </c>
      <c r="J9" s="13">
        <v>40000</v>
      </c>
      <c r="K9" s="13"/>
      <c r="L9" s="14">
        <f t="shared" si="2"/>
        <v>0</v>
      </c>
    </row>
    <row r="10" spans="1:12" ht="14.25" customHeight="1" x14ac:dyDescent="0.15">
      <c r="A10" s="4" t="s">
        <v>9</v>
      </c>
      <c r="B10" s="13"/>
      <c r="C10" s="13"/>
      <c r="D10" s="14">
        <f t="shared" si="0"/>
        <v>0</v>
      </c>
      <c r="E10" s="4" t="s">
        <v>35</v>
      </c>
      <c r="F10" s="13">
        <v>50</v>
      </c>
      <c r="G10" s="13"/>
      <c r="H10" s="14">
        <f t="shared" si="1"/>
        <v>0</v>
      </c>
      <c r="I10" s="4" t="s">
        <v>61</v>
      </c>
      <c r="J10" s="13">
        <v>20000</v>
      </c>
      <c r="K10" s="13"/>
      <c r="L10" s="14">
        <f t="shared" si="2"/>
        <v>0</v>
      </c>
    </row>
    <row r="11" spans="1:12" ht="14.25" customHeight="1" x14ac:dyDescent="0.15">
      <c r="A11" s="4" t="s">
        <v>10</v>
      </c>
      <c r="B11" s="13"/>
      <c r="C11" s="13"/>
      <c r="D11" s="14">
        <f t="shared" si="0"/>
        <v>0</v>
      </c>
      <c r="E11" s="4" t="s">
        <v>36</v>
      </c>
      <c r="F11" s="13">
        <v>50</v>
      </c>
      <c r="G11" s="13"/>
      <c r="H11" s="14">
        <f t="shared" si="1"/>
        <v>0</v>
      </c>
      <c r="I11" s="4" t="s">
        <v>62</v>
      </c>
      <c r="J11" s="13">
        <v>15000</v>
      </c>
      <c r="K11" s="13"/>
      <c r="L11" s="14">
        <f t="shared" si="2"/>
        <v>0</v>
      </c>
    </row>
    <row r="12" spans="1:12" ht="14.25" customHeight="1" x14ac:dyDescent="0.15">
      <c r="A12" s="4" t="s">
        <v>11</v>
      </c>
      <c r="B12" s="13"/>
      <c r="C12" s="13"/>
      <c r="D12" s="14">
        <f t="shared" si="0"/>
        <v>0</v>
      </c>
      <c r="E12" s="4" t="s">
        <v>81</v>
      </c>
      <c r="F12" s="13">
        <v>10000</v>
      </c>
      <c r="G12" s="13"/>
      <c r="H12" s="14">
        <f t="shared" si="1"/>
        <v>0</v>
      </c>
      <c r="I12" s="4" t="s">
        <v>63</v>
      </c>
      <c r="J12" s="13">
        <v>5000</v>
      </c>
      <c r="K12" s="13"/>
      <c r="L12" s="14">
        <f t="shared" si="2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/>
      <c r="H13" s="14">
        <f t="shared" si="1"/>
        <v>0</v>
      </c>
      <c r="I13" s="4" t="s">
        <v>7</v>
      </c>
      <c r="J13" s="13">
        <v>30000</v>
      </c>
      <c r="K13" s="13"/>
      <c r="L13" s="14">
        <f t="shared" si="2"/>
        <v>0</v>
      </c>
    </row>
    <row r="14" spans="1:12" ht="14.25" customHeight="1" x14ac:dyDescent="0.15">
      <c r="A14" s="4" t="s">
        <v>13</v>
      </c>
      <c r="B14" s="13"/>
      <c r="C14" s="13"/>
      <c r="D14" s="14">
        <f t="shared" si="0"/>
        <v>0</v>
      </c>
      <c r="E14" s="4" t="s">
        <v>70</v>
      </c>
      <c r="F14" s="13">
        <v>50</v>
      </c>
      <c r="G14" s="13"/>
      <c r="H14" s="14">
        <f t="shared" si="1"/>
        <v>0</v>
      </c>
      <c r="I14" s="4" t="s">
        <v>80</v>
      </c>
      <c r="J14" s="13">
        <v>5000</v>
      </c>
      <c r="K14" s="13"/>
      <c r="L14" s="14">
        <f>J14*K14</f>
        <v>0</v>
      </c>
    </row>
    <row r="15" spans="1:12" ht="14.25" customHeight="1" x14ac:dyDescent="0.15">
      <c r="A15" s="4" t="s">
        <v>14</v>
      </c>
      <c r="B15" s="13"/>
      <c r="C15" s="13"/>
      <c r="D15" s="14">
        <f t="shared" si="0"/>
        <v>0</v>
      </c>
      <c r="E15" s="4" t="s">
        <v>41</v>
      </c>
      <c r="F15" s="13">
        <v>60000</v>
      </c>
      <c r="G15" s="13"/>
      <c r="H15" s="14">
        <f t="shared" si="1"/>
        <v>0</v>
      </c>
      <c r="I15" s="4"/>
      <c r="J15" s="13"/>
      <c r="K15" s="13"/>
      <c r="L15" s="14">
        <f t="shared" si="2"/>
        <v>0</v>
      </c>
    </row>
    <row r="16" spans="1:12" ht="14.25" customHeight="1" x14ac:dyDescent="0.15">
      <c r="A16" s="4" t="s">
        <v>15</v>
      </c>
      <c r="B16" s="13"/>
      <c r="C16" s="13"/>
      <c r="D16" s="14">
        <f t="shared" si="0"/>
        <v>0</v>
      </c>
      <c r="E16" s="4" t="s">
        <v>40</v>
      </c>
      <c r="F16" s="13">
        <v>38500</v>
      </c>
      <c r="G16" s="13"/>
      <c r="H16" s="14">
        <f t="shared" si="1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/>
      <c r="D17" s="14">
        <f t="shared" si="0"/>
        <v>0</v>
      </c>
      <c r="E17" s="4" t="s">
        <v>42</v>
      </c>
      <c r="F17" s="13">
        <v>18000</v>
      </c>
      <c r="G17" s="13"/>
      <c r="H17" s="14">
        <f t="shared" si="1"/>
        <v>0</v>
      </c>
      <c r="I17" s="4"/>
      <c r="J17" s="13"/>
      <c r="K17" s="13"/>
      <c r="L17" s="14">
        <f t="shared" si="2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1"/>
        <v>0</v>
      </c>
      <c r="I18" s="4"/>
      <c r="J18" s="13"/>
      <c r="K18" s="13"/>
      <c r="L18" s="14">
        <f t="shared" si="2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1"/>
        <v>0</v>
      </c>
      <c r="I19" s="4"/>
      <c r="J19" s="13"/>
      <c r="K19" s="13"/>
      <c r="L19" s="14">
        <f t="shared" si="2"/>
        <v>0</v>
      </c>
    </row>
    <row r="20" spans="1:12" ht="14.25" customHeight="1" x14ac:dyDescent="0.15">
      <c r="A20" s="4" t="s">
        <v>19</v>
      </c>
      <c r="B20" s="13"/>
      <c r="C20" s="13"/>
      <c r="D20" s="14">
        <f t="shared" si="0"/>
        <v>0</v>
      </c>
      <c r="E20" s="4" t="s">
        <v>44</v>
      </c>
      <c r="F20" s="13">
        <v>4000</v>
      </c>
      <c r="G20" s="13"/>
      <c r="H20" s="14">
        <f t="shared" si="1"/>
        <v>0</v>
      </c>
      <c r="I20" s="4" t="s">
        <v>76</v>
      </c>
      <c r="J20" s="13"/>
      <c r="K20" s="13"/>
      <c r="L20" s="14">
        <f t="shared" si="2"/>
        <v>0</v>
      </c>
    </row>
    <row r="21" spans="1:12" ht="14.25" customHeight="1" x14ac:dyDescent="0.15">
      <c r="A21" s="4" t="s">
        <v>20</v>
      </c>
      <c r="B21" s="13"/>
      <c r="C21" s="13"/>
      <c r="D21" s="14">
        <f t="shared" si="0"/>
        <v>0</v>
      </c>
      <c r="E21" s="4" t="s">
        <v>45</v>
      </c>
      <c r="F21" s="13">
        <v>10000</v>
      </c>
      <c r="G21" s="13"/>
      <c r="H21" s="14">
        <f t="shared" si="1"/>
        <v>0</v>
      </c>
      <c r="I21" s="4" t="s">
        <v>72</v>
      </c>
      <c r="J21" s="13"/>
      <c r="K21" s="13"/>
      <c r="L21" s="14">
        <f t="shared" si="2"/>
        <v>0</v>
      </c>
    </row>
    <row r="22" spans="1:12" ht="14.25" customHeight="1" x14ac:dyDescent="0.15">
      <c r="A22" s="4" t="s">
        <v>21</v>
      </c>
      <c r="B22" s="13"/>
      <c r="C22" s="13"/>
      <c r="D22" s="14">
        <f t="shared" si="0"/>
        <v>0</v>
      </c>
      <c r="E22" s="4" t="s">
        <v>46</v>
      </c>
      <c r="F22" s="13">
        <v>5000</v>
      </c>
      <c r="G22" s="13"/>
      <c r="H22" s="14">
        <f t="shared" si="1"/>
        <v>0</v>
      </c>
      <c r="I22" s="4" t="s">
        <v>74</v>
      </c>
      <c r="J22" s="13"/>
      <c r="K22" s="13"/>
      <c r="L22" s="14">
        <f t="shared" si="2"/>
        <v>0</v>
      </c>
    </row>
    <row r="23" spans="1:12" ht="14.25" customHeight="1" x14ac:dyDescent="0.15">
      <c r="A23" s="4" t="s">
        <v>22</v>
      </c>
      <c r="B23" s="13"/>
      <c r="C23" s="13"/>
      <c r="D23" s="14">
        <f t="shared" si="0"/>
        <v>0</v>
      </c>
      <c r="E23" s="4" t="s">
        <v>47</v>
      </c>
      <c r="F23" s="13"/>
      <c r="G23" s="13"/>
      <c r="H23" s="14">
        <f t="shared" si="1"/>
        <v>0</v>
      </c>
      <c r="I23" s="4" t="s">
        <v>73</v>
      </c>
      <c r="J23" s="13"/>
      <c r="K23" s="13"/>
      <c r="L23" s="14">
        <f t="shared" si="2"/>
        <v>0</v>
      </c>
    </row>
    <row r="24" spans="1:12" ht="14.25" customHeight="1" x14ac:dyDescent="0.15">
      <c r="A24" s="4" t="s">
        <v>23</v>
      </c>
      <c r="B24" s="13"/>
      <c r="C24" s="13"/>
      <c r="D24" s="14">
        <f t="shared" si="0"/>
        <v>0</v>
      </c>
      <c r="E24" s="4" t="s">
        <v>48</v>
      </c>
      <c r="F24" s="13"/>
      <c r="G24" s="13"/>
      <c r="H24" s="14">
        <f t="shared" si="1"/>
        <v>0</v>
      </c>
      <c r="I24" s="4" t="s">
        <v>75</v>
      </c>
      <c r="J24" s="13"/>
      <c r="K24" s="13"/>
      <c r="L24" s="14">
        <f t="shared" si="2"/>
        <v>0</v>
      </c>
    </row>
    <row r="25" spans="1:12" ht="14.25" customHeight="1" x14ac:dyDescent="0.15">
      <c r="A25" s="4" t="s">
        <v>24</v>
      </c>
      <c r="B25" s="13"/>
      <c r="C25" s="13"/>
      <c r="D25" s="14">
        <f t="shared" si="0"/>
        <v>0</v>
      </c>
      <c r="E25" s="4" t="s">
        <v>49</v>
      </c>
      <c r="F25" s="13"/>
      <c r="G25" s="13"/>
      <c r="H25" s="14">
        <f t="shared" si="1"/>
        <v>0</v>
      </c>
      <c r="I25" s="4" t="s">
        <v>77</v>
      </c>
      <c r="J25" s="13"/>
      <c r="K25" s="13"/>
      <c r="L25" s="14">
        <f t="shared" si="2"/>
        <v>0</v>
      </c>
    </row>
    <row r="26" spans="1:12" ht="14.25" customHeight="1" x14ac:dyDescent="0.15">
      <c r="A26" s="4" t="s">
        <v>25</v>
      </c>
      <c r="B26" s="13"/>
      <c r="C26" s="13"/>
      <c r="D26" s="14">
        <f t="shared" si="0"/>
        <v>0</v>
      </c>
      <c r="E26" s="4" t="s">
        <v>50</v>
      </c>
      <c r="F26" s="13"/>
      <c r="G26" s="13"/>
      <c r="H26" s="14">
        <f t="shared" si="1"/>
        <v>0</v>
      </c>
      <c r="I26" s="4" t="s">
        <v>91</v>
      </c>
      <c r="J26" s="13"/>
      <c r="K26" s="13"/>
      <c r="L26" s="14">
        <f t="shared" si="2"/>
        <v>0</v>
      </c>
    </row>
    <row r="27" spans="1:12" ht="14.25" customHeight="1" x14ac:dyDescent="0.15">
      <c r="A27" s="8" t="s">
        <v>26</v>
      </c>
      <c r="B27" s="13"/>
      <c r="C27" s="13"/>
      <c r="D27" s="14">
        <f t="shared" si="0"/>
        <v>0</v>
      </c>
      <c r="E27" s="4" t="s">
        <v>51</v>
      </c>
      <c r="F27" s="13"/>
      <c r="G27" s="13"/>
      <c r="H27" s="14">
        <f t="shared" si="1"/>
        <v>0</v>
      </c>
      <c r="I27" s="4" t="s">
        <v>97</v>
      </c>
      <c r="J27" s="13"/>
      <c r="K27" s="13"/>
      <c r="L27" s="14">
        <f t="shared" si="2"/>
        <v>0</v>
      </c>
    </row>
    <row r="28" spans="1:12" ht="14.25" customHeight="1" thickBot="1" x14ac:dyDescent="0.2">
      <c r="A28" s="6" t="s">
        <v>32</v>
      </c>
      <c r="B28" s="15"/>
      <c r="C28" s="15"/>
      <c r="D28" s="14">
        <f t="shared" si="0"/>
        <v>0</v>
      </c>
      <c r="E28" s="5" t="s">
        <v>52</v>
      </c>
      <c r="F28" s="15">
        <v>20000</v>
      </c>
      <c r="G28" s="15"/>
      <c r="H28" s="14">
        <f t="shared" si="1"/>
        <v>0</v>
      </c>
      <c r="I28" s="8"/>
      <c r="J28" s="16"/>
      <c r="K28" s="16"/>
      <c r="L28" s="14">
        <f t="shared" si="2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0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0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2"/>
  <sheetViews>
    <sheetView view="pageBreakPreview" topLeftCell="A16" zoomScaleNormal="100" zoomScaleSheetLayoutView="100" workbookViewId="0">
      <selection activeCell="H22" sqref="H22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90</v>
      </c>
      <c r="B3" s="13">
        <v>570000</v>
      </c>
      <c r="C3" s="13">
        <v>1</v>
      </c>
      <c r="D3" s="14">
        <f>B3*C3</f>
        <v>570000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30</v>
      </c>
      <c r="D4" s="14">
        <f>B4*C4</f>
        <v>1500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/>
      <c r="D5" s="17"/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0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0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>
        <v>350</v>
      </c>
      <c r="G7" s="13">
        <v>30</v>
      </c>
      <c r="H7" s="14">
        <f t="shared" ref="H7:H28" si="1">F7*G7</f>
        <v>10500</v>
      </c>
      <c r="I7" s="4" t="s">
        <v>79</v>
      </c>
      <c r="J7" s="13">
        <v>70000</v>
      </c>
      <c r="K7" s="13"/>
      <c r="L7" s="14">
        <f t="shared" si="0"/>
        <v>0</v>
      </c>
    </row>
    <row r="8" spans="1:12" ht="14.25" customHeight="1" x14ac:dyDescent="0.15">
      <c r="A8" s="4" t="s">
        <v>92</v>
      </c>
      <c r="B8" s="13">
        <v>12000</v>
      </c>
      <c r="C8" s="13">
        <v>1</v>
      </c>
      <c r="D8" s="14">
        <f>B8*C8</f>
        <v>12000</v>
      </c>
      <c r="E8" s="4" t="s">
        <v>86</v>
      </c>
      <c r="F8" s="13">
        <v>2500</v>
      </c>
      <c r="G8" s="13">
        <v>30</v>
      </c>
      <c r="H8" s="14">
        <f t="shared" si="1"/>
        <v>75000</v>
      </c>
      <c r="I8" s="4" t="s">
        <v>58</v>
      </c>
      <c r="J8" s="13"/>
      <c r="K8" s="13"/>
      <c r="L8" s="14">
        <f t="shared" si="0"/>
        <v>0</v>
      </c>
    </row>
    <row r="9" spans="1:12" ht="14.25" customHeight="1" x14ac:dyDescent="0.15">
      <c r="A9" s="4" t="s">
        <v>8</v>
      </c>
      <c r="B9" s="13"/>
      <c r="C9" s="13"/>
      <c r="D9" s="17"/>
      <c r="E9" s="4" t="s">
        <v>87</v>
      </c>
      <c r="F9" s="13">
        <v>3000</v>
      </c>
      <c r="G9" s="13">
        <v>20</v>
      </c>
      <c r="H9" s="14">
        <f t="shared" si="1"/>
        <v>60000</v>
      </c>
      <c r="I9" s="4" t="s">
        <v>59</v>
      </c>
      <c r="J9" s="13"/>
      <c r="K9" s="13"/>
      <c r="L9" s="14">
        <f t="shared" si="0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1"/>
        <v>0</v>
      </c>
      <c r="I10" s="4" t="s">
        <v>60</v>
      </c>
      <c r="J10" s="13">
        <v>40000</v>
      </c>
      <c r="K10" s="13"/>
      <c r="L10" s="14">
        <f t="shared" si="0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1"/>
        <v>0</v>
      </c>
      <c r="I11" s="4" t="s">
        <v>61</v>
      </c>
      <c r="J11" s="13">
        <v>20000</v>
      </c>
      <c r="K11" s="13"/>
      <c r="L11" s="14">
        <f t="shared" si="0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1"/>
        <v>0</v>
      </c>
      <c r="I12" s="4" t="s">
        <v>62</v>
      </c>
      <c r="J12" s="13">
        <v>15000</v>
      </c>
      <c r="K12" s="13"/>
      <c r="L12" s="14">
        <f t="shared" si="0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ref="D13:D19" si="2">B13*C13</f>
        <v>0</v>
      </c>
      <c r="E13" s="4" t="s">
        <v>69</v>
      </c>
      <c r="F13" s="13">
        <v>23000</v>
      </c>
      <c r="G13" s="13"/>
      <c r="H13" s="14">
        <f t="shared" si="1"/>
        <v>0</v>
      </c>
      <c r="I13" s="4" t="s">
        <v>63</v>
      </c>
      <c r="J13" s="13">
        <v>5000</v>
      </c>
      <c r="K13" s="13"/>
      <c r="L13" s="14">
        <f t="shared" si="0"/>
        <v>0</v>
      </c>
    </row>
    <row r="14" spans="1:12" ht="14.25" customHeight="1" x14ac:dyDescent="0.15">
      <c r="A14" s="4" t="s">
        <v>13</v>
      </c>
      <c r="B14" s="13"/>
      <c r="C14" s="13"/>
      <c r="D14" s="17"/>
      <c r="E14" s="4" t="s">
        <v>70</v>
      </c>
      <c r="F14" s="13">
        <v>50</v>
      </c>
      <c r="G14" s="13"/>
      <c r="H14" s="14">
        <f t="shared" si="1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1"/>
        <v>0</v>
      </c>
      <c r="I15" s="4" t="s">
        <v>80</v>
      </c>
      <c r="J15" s="13">
        <v>5000</v>
      </c>
      <c r="K15" s="13"/>
      <c r="L15" s="14">
        <f t="shared" si="0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1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1"/>
        <v>0</v>
      </c>
      <c r="I17" s="4"/>
      <c r="J17" s="13"/>
      <c r="K17" s="13"/>
      <c r="L17" s="14">
        <f t="shared" si="0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2"/>
        <v>0</v>
      </c>
      <c r="E18" s="4" t="s">
        <v>43</v>
      </c>
      <c r="F18" s="13">
        <v>5000</v>
      </c>
      <c r="G18" s="13"/>
      <c r="H18" s="14">
        <f t="shared" si="1"/>
        <v>0</v>
      </c>
      <c r="I18" s="4"/>
      <c r="J18" s="13"/>
      <c r="K18" s="13"/>
      <c r="L18" s="14">
        <f t="shared" si="0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2"/>
        <v>0</v>
      </c>
      <c r="E19" s="4" t="s">
        <v>78</v>
      </c>
      <c r="F19" s="13">
        <v>6000</v>
      </c>
      <c r="G19" s="13"/>
      <c r="H19" s="14">
        <f t="shared" si="1"/>
        <v>0</v>
      </c>
      <c r="I19" s="4"/>
      <c r="J19" s="13"/>
      <c r="K19" s="13"/>
      <c r="L19" s="14">
        <f t="shared" si="0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1"/>
        <v>0</v>
      </c>
      <c r="I20" s="4"/>
      <c r="J20" s="13"/>
      <c r="K20" s="13"/>
      <c r="L20" s="14">
        <f t="shared" si="0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1"/>
        <v>0</v>
      </c>
      <c r="I21" s="4"/>
      <c r="J21" s="13"/>
      <c r="K21" s="13"/>
      <c r="L21" s="14">
        <f t="shared" si="0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1"/>
        <v>0</v>
      </c>
      <c r="I22" s="4" t="s">
        <v>76</v>
      </c>
      <c r="J22" s="13"/>
      <c r="K22" s="13"/>
      <c r="L22" s="14">
        <f t="shared" si="0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>
        <v>1200</v>
      </c>
      <c r="G23" s="13">
        <v>15</v>
      </c>
      <c r="H23" s="14">
        <f t="shared" si="1"/>
        <v>18000</v>
      </c>
      <c r="I23" s="4" t="s">
        <v>94</v>
      </c>
      <c r="J23" s="13">
        <v>-200000</v>
      </c>
      <c r="K23" s="13">
        <v>1</v>
      </c>
      <c r="L23" s="14">
        <f t="shared" si="0"/>
        <v>-200000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1"/>
        <v>0</v>
      </c>
      <c r="I24" s="4" t="s">
        <v>74</v>
      </c>
      <c r="J24" s="13">
        <v>-250</v>
      </c>
      <c r="K24" s="13">
        <v>30</v>
      </c>
      <c r="L24" s="14">
        <f t="shared" si="0"/>
        <v>-7500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1"/>
        <v>0</v>
      </c>
      <c r="I25" s="4" t="s">
        <v>95</v>
      </c>
      <c r="J25" s="13">
        <v>-600</v>
      </c>
      <c r="K25" s="13">
        <v>20</v>
      </c>
      <c r="L25" s="14">
        <f t="shared" si="0"/>
        <v>-12000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>
        <v>5000</v>
      </c>
      <c r="G26" s="13">
        <v>15</v>
      </c>
      <c r="H26" s="14">
        <f t="shared" si="1"/>
        <v>75000</v>
      </c>
      <c r="I26" s="4" t="s">
        <v>75</v>
      </c>
      <c r="J26" s="13"/>
      <c r="K26" s="13"/>
      <c r="L26" s="14">
        <f t="shared" si="0"/>
        <v>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1"/>
        <v>0</v>
      </c>
      <c r="I27" s="4" t="s">
        <v>77</v>
      </c>
      <c r="J27" s="13"/>
      <c r="K27" s="13"/>
      <c r="L27" s="14">
        <f t="shared" si="0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1"/>
        <v>0</v>
      </c>
      <c r="I28" s="8" t="s">
        <v>91</v>
      </c>
      <c r="J28" s="16"/>
      <c r="K28" s="16"/>
      <c r="L28" s="14">
        <f t="shared" si="0"/>
        <v>0</v>
      </c>
    </row>
    <row r="29" spans="1:12" ht="21.75" customHeight="1" x14ac:dyDescent="0.15">
      <c r="A29" s="40" t="s">
        <v>67</v>
      </c>
      <c r="B29" s="23"/>
      <c r="C29" s="23"/>
      <c r="D29" s="23"/>
      <c r="E29" s="23"/>
      <c r="F29" s="23"/>
      <c r="G29" s="41"/>
      <c r="H29" s="9" t="s">
        <v>64</v>
      </c>
      <c r="I29" s="31">
        <f>SUM(D3:D28,H3:H28,L3:L28)</f>
        <v>632500</v>
      </c>
      <c r="J29" s="31"/>
      <c r="K29" s="32"/>
      <c r="L29" s="33"/>
    </row>
    <row r="30" spans="1:12" ht="21.75" customHeight="1" thickBot="1" x14ac:dyDescent="0.2">
      <c r="A30" s="22"/>
      <c r="B30" s="42"/>
      <c r="C30" s="42"/>
      <c r="D30" s="42"/>
      <c r="E30" s="42"/>
      <c r="F30" s="42"/>
      <c r="G30" s="43"/>
      <c r="H30" s="12" t="s">
        <v>66</v>
      </c>
      <c r="I30" s="34">
        <f>I31-I29</f>
        <v>63250</v>
      </c>
      <c r="J30" s="34"/>
      <c r="K30" s="35"/>
      <c r="L30" s="36"/>
    </row>
    <row r="31" spans="1:12" ht="21.75" customHeight="1" thickTop="1" thickBot="1" x14ac:dyDescent="0.2">
      <c r="A31" s="44"/>
      <c r="B31" s="45"/>
      <c r="C31" s="45"/>
      <c r="D31" s="45"/>
      <c r="E31" s="45"/>
      <c r="F31" s="45"/>
      <c r="G31" s="46"/>
      <c r="H31" s="11" t="s">
        <v>65</v>
      </c>
      <c r="I31" s="37">
        <f>I29*1.1</f>
        <v>695750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2"/>
  <sheetViews>
    <sheetView view="pageBreakPreview" zoomScaleNormal="100" zoomScaleSheetLayoutView="100" workbookViewId="0">
      <selection activeCell="P34" sqref="P34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93</v>
      </c>
      <c r="B3" s="13">
        <v>450000</v>
      </c>
      <c r="C3" s="13">
        <v>1</v>
      </c>
      <c r="D3" s="14">
        <f>B3*C3</f>
        <v>450000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</v>
      </c>
      <c r="D4" s="14">
        <f t="shared" ref="D4:D27" si="0">B4*C4</f>
        <v>500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/>
      <c r="D5" s="14">
        <f t="shared" si="0"/>
        <v>0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1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/>
      <c r="H6" s="14">
        <f t="shared" ref="H6:H27" si="2">F6*G6</f>
        <v>0</v>
      </c>
      <c r="I6" s="4" t="s">
        <v>57</v>
      </c>
      <c r="J6" s="13"/>
      <c r="K6" s="13"/>
      <c r="L6" s="14">
        <f t="shared" si="1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/>
      <c r="G7" s="13"/>
      <c r="H7" s="14">
        <f t="shared" si="2"/>
        <v>0</v>
      </c>
      <c r="I7" s="4" t="s">
        <v>79</v>
      </c>
      <c r="J7" s="13">
        <v>70000</v>
      </c>
      <c r="K7" s="13"/>
      <c r="L7" s="14">
        <f t="shared" si="1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 t="shared" si="0"/>
        <v>12000</v>
      </c>
      <c r="E8" s="4" t="s">
        <v>86</v>
      </c>
      <c r="F8" s="13">
        <v>2500</v>
      </c>
      <c r="G8" s="13">
        <v>10</v>
      </c>
      <c r="H8" s="14">
        <f t="shared" si="2"/>
        <v>25000</v>
      </c>
      <c r="I8" s="4" t="s">
        <v>58</v>
      </c>
      <c r="J8" s="13"/>
      <c r="K8" s="13"/>
      <c r="L8" s="14">
        <f t="shared" si="1"/>
        <v>0</v>
      </c>
    </row>
    <row r="9" spans="1:12" ht="14.25" customHeight="1" x14ac:dyDescent="0.15">
      <c r="A9" s="4" t="s">
        <v>8</v>
      </c>
      <c r="B9" s="13"/>
      <c r="C9" s="13"/>
      <c r="D9" s="14">
        <f t="shared" si="0"/>
        <v>0</v>
      </c>
      <c r="E9" s="4" t="s">
        <v>87</v>
      </c>
      <c r="F9" s="13">
        <v>3000</v>
      </c>
      <c r="G9" s="13">
        <v>10</v>
      </c>
      <c r="H9" s="14">
        <f t="shared" si="2"/>
        <v>30000</v>
      </c>
      <c r="I9" s="4" t="s">
        <v>59</v>
      </c>
      <c r="J9" s="13"/>
      <c r="K9" s="13"/>
      <c r="L9" s="14">
        <f t="shared" si="1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2"/>
        <v>0</v>
      </c>
      <c r="I10" s="4" t="s">
        <v>60</v>
      </c>
      <c r="J10" s="13">
        <v>40000</v>
      </c>
      <c r="K10" s="13"/>
      <c r="L10" s="14">
        <f t="shared" si="1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2"/>
        <v>0</v>
      </c>
      <c r="I11" s="4" t="s">
        <v>61</v>
      </c>
      <c r="J11" s="13">
        <v>20000</v>
      </c>
      <c r="K11" s="13"/>
      <c r="L11" s="14">
        <f t="shared" si="1"/>
        <v>0</v>
      </c>
    </row>
    <row r="12" spans="1:12" ht="14.25" customHeight="1" x14ac:dyDescent="0.15">
      <c r="A12" s="4" t="s">
        <v>11</v>
      </c>
      <c r="B12" s="13"/>
      <c r="C12" s="13"/>
      <c r="D12" s="14">
        <f t="shared" si="0"/>
        <v>0</v>
      </c>
      <c r="E12" s="4" t="s">
        <v>81</v>
      </c>
      <c r="F12" s="13">
        <v>10000</v>
      </c>
      <c r="G12" s="13"/>
      <c r="H12" s="14">
        <f t="shared" si="2"/>
        <v>0</v>
      </c>
      <c r="I12" s="4" t="s">
        <v>62</v>
      </c>
      <c r="J12" s="13">
        <v>15000</v>
      </c>
      <c r="K12" s="13"/>
      <c r="L12" s="14">
        <f t="shared" si="1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/>
      <c r="H13" s="14">
        <f t="shared" si="2"/>
        <v>0</v>
      </c>
      <c r="I13" s="4" t="s">
        <v>63</v>
      </c>
      <c r="J13" s="13">
        <v>5000</v>
      </c>
      <c r="K13" s="13"/>
      <c r="L13" s="14">
        <f t="shared" si="1"/>
        <v>0</v>
      </c>
    </row>
    <row r="14" spans="1:12" ht="14.25" customHeight="1" x14ac:dyDescent="0.15">
      <c r="A14" s="4" t="s">
        <v>13</v>
      </c>
      <c r="B14" s="13"/>
      <c r="C14" s="13"/>
      <c r="D14" s="14">
        <f t="shared" si="0"/>
        <v>0</v>
      </c>
      <c r="E14" s="4" t="s">
        <v>70</v>
      </c>
      <c r="F14" s="13">
        <v>50</v>
      </c>
      <c r="G14" s="13"/>
      <c r="H14" s="14">
        <f t="shared" si="2"/>
        <v>0</v>
      </c>
      <c r="I14" s="4" t="s">
        <v>7</v>
      </c>
      <c r="J14" s="13">
        <v>30000</v>
      </c>
      <c r="K14" s="13"/>
      <c r="L14" s="14">
        <f>J14*K14</f>
        <v>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2"/>
        <v>0</v>
      </c>
      <c r="I15" s="4" t="s">
        <v>80</v>
      </c>
      <c r="J15" s="13">
        <v>5000</v>
      </c>
      <c r="K15" s="13"/>
      <c r="L15" s="14">
        <f t="shared" si="1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2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2"/>
        <v>0</v>
      </c>
      <c r="I17" s="4"/>
      <c r="J17" s="13"/>
      <c r="K17" s="13"/>
      <c r="L17" s="14">
        <f t="shared" si="1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2"/>
        <v>0</v>
      </c>
      <c r="I18" s="4"/>
      <c r="J18" s="13"/>
      <c r="K18" s="13"/>
      <c r="L18" s="14">
        <f t="shared" si="1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2"/>
        <v>0</v>
      </c>
      <c r="I19" s="4"/>
      <c r="J19" s="13"/>
      <c r="K19" s="13"/>
      <c r="L19" s="14">
        <f t="shared" si="1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2"/>
        <v>0</v>
      </c>
      <c r="I20" s="4"/>
      <c r="J20" s="13"/>
      <c r="K20" s="13"/>
      <c r="L20" s="14">
        <f t="shared" si="1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2"/>
        <v>0</v>
      </c>
      <c r="I21" s="4"/>
      <c r="J21" s="13"/>
      <c r="K21" s="13"/>
      <c r="L21" s="14">
        <f t="shared" si="1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2"/>
        <v>0</v>
      </c>
      <c r="I22" s="4" t="s">
        <v>76</v>
      </c>
      <c r="J22" s="13"/>
      <c r="K22" s="13"/>
      <c r="L22" s="14">
        <f t="shared" si="1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/>
      <c r="G23" s="13"/>
      <c r="H23" s="14">
        <f t="shared" si="2"/>
        <v>0</v>
      </c>
      <c r="I23" s="4" t="s">
        <v>84</v>
      </c>
      <c r="J23" s="13">
        <v>-150000</v>
      </c>
      <c r="K23" s="13">
        <v>1</v>
      </c>
      <c r="L23" s="14">
        <f t="shared" si="1"/>
        <v>-150000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2"/>
        <v>0</v>
      </c>
      <c r="I24" s="4" t="s">
        <v>74</v>
      </c>
      <c r="J24" s="13">
        <v>-250</v>
      </c>
      <c r="K24" s="13">
        <v>10</v>
      </c>
      <c r="L24" s="14">
        <f t="shared" si="1"/>
        <v>-2500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2"/>
        <v>0</v>
      </c>
      <c r="I25" s="4" t="s">
        <v>96</v>
      </c>
      <c r="J25" s="13">
        <v>-300</v>
      </c>
      <c r="K25" s="13">
        <v>10</v>
      </c>
      <c r="L25" s="14">
        <f t="shared" si="1"/>
        <v>-3000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/>
      <c r="G26" s="13"/>
      <c r="H26" s="14">
        <f t="shared" si="2"/>
        <v>0</v>
      </c>
      <c r="I26" s="4" t="s">
        <v>75</v>
      </c>
      <c r="J26" s="13"/>
      <c r="K26" s="13"/>
      <c r="L26" s="14">
        <f t="shared" si="1"/>
        <v>0</v>
      </c>
    </row>
    <row r="27" spans="1:12" ht="14.25" customHeight="1" x14ac:dyDescent="0.15">
      <c r="A27" s="8" t="s">
        <v>26</v>
      </c>
      <c r="B27" s="13"/>
      <c r="C27" s="13"/>
      <c r="D27" s="14">
        <f t="shared" si="0"/>
        <v>0</v>
      </c>
      <c r="E27" s="4" t="s">
        <v>51</v>
      </c>
      <c r="F27" s="13"/>
      <c r="G27" s="13"/>
      <c r="H27" s="14">
        <f t="shared" si="2"/>
        <v>0</v>
      </c>
      <c r="I27" s="4" t="s">
        <v>77</v>
      </c>
      <c r="J27" s="13"/>
      <c r="K27" s="13"/>
      <c r="L27" s="14">
        <f t="shared" si="1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>
        <v>2</v>
      </c>
      <c r="H28" s="17" t="s">
        <v>83</v>
      </c>
      <c r="I28" s="8"/>
      <c r="J28" s="16"/>
      <c r="K28" s="16"/>
      <c r="L28" s="14">
        <f t="shared" si="1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362000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36200.000000000058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398200.00000000006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2"/>
  <sheetViews>
    <sheetView view="pageBreakPreview" zoomScaleNormal="100" zoomScaleSheetLayoutView="100" workbookViewId="0">
      <selection activeCell="I39" sqref="I39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93</v>
      </c>
      <c r="B3" s="13">
        <v>450000</v>
      </c>
      <c r="C3" s="13">
        <v>1</v>
      </c>
      <c r="D3" s="14">
        <f>B3*C3</f>
        <v>450000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</v>
      </c>
      <c r="D4" s="14">
        <f t="shared" ref="D4:D27" si="0">B4*C4</f>
        <v>500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/>
      <c r="D5" s="14">
        <f t="shared" si="0"/>
        <v>0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1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/>
      <c r="H6" s="14">
        <f t="shared" ref="H6:H27" si="2">F6*G6</f>
        <v>0</v>
      </c>
      <c r="I6" s="4" t="s">
        <v>57</v>
      </c>
      <c r="J6" s="13"/>
      <c r="K6" s="13"/>
      <c r="L6" s="14">
        <f t="shared" si="1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/>
      <c r="G7" s="13"/>
      <c r="H7" s="14">
        <f t="shared" si="2"/>
        <v>0</v>
      </c>
      <c r="I7" s="4" t="s">
        <v>79</v>
      </c>
      <c r="J7" s="13">
        <v>70000</v>
      </c>
      <c r="K7" s="13"/>
      <c r="L7" s="14">
        <f t="shared" si="1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 t="shared" si="0"/>
        <v>12000</v>
      </c>
      <c r="E8" s="4" t="s">
        <v>86</v>
      </c>
      <c r="F8" s="13">
        <v>2500</v>
      </c>
      <c r="G8" s="13">
        <v>10</v>
      </c>
      <c r="H8" s="14">
        <f t="shared" si="2"/>
        <v>25000</v>
      </c>
      <c r="I8" s="4" t="s">
        <v>58</v>
      </c>
      <c r="J8" s="13"/>
      <c r="K8" s="13"/>
      <c r="L8" s="14">
        <f t="shared" si="1"/>
        <v>0</v>
      </c>
    </row>
    <row r="9" spans="1:12" ht="14.25" customHeight="1" x14ac:dyDescent="0.15">
      <c r="A9" s="4" t="s">
        <v>8</v>
      </c>
      <c r="B9" s="13"/>
      <c r="C9" s="13"/>
      <c r="D9" s="14">
        <f t="shared" si="0"/>
        <v>0</v>
      </c>
      <c r="E9" s="4" t="s">
        <v>87</v>
      </c>
      <c r="F9" s="13">
        <v>3000</v>
      </c>
      <c r="G9" s="13">
        <v>10</v>
      </c>
      <c r="H9" s="14">
        <f t="shared" si="2"/>
        <v>30000</v>
      </c>
      <c r="I9" s="4" t="s">
        <v>59</v>
      </c>
      <c r="J9" s="13"/>
      <c r="K9" s="13"/>
      <c r="L9" s="14">
        <f t="shared" si="1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2"/>
        <v>0</v>
      </c>
      <c r="I10" s="4" t="s">
        <v>60</v>
      </c>
      <c r="J10" s="13">
        <v>40000</v>
      </c>
      <c r="K10" s="13"/>
      <c r="L10" s="14">
        <f t="shared" si="1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2"/>
        <v>0</v>
      </c>
      <c r="I11" s="4" t="s">
        <v>61</v>
      </c>
      <c r="J11" s="13">
        <v>20000</v>
      </c>
      <c r="K11" s="13"/>
      <c r="L11" s="14">
        <f t="shared" si="1"/>
        <v>0</v>
      </c>
    </row>
    <row r="12" spans="1:12" ht="14.25" customHeight="1" x14ac:dyDescent="0.15">
      <c r="A12" s="4" t="s">
        <v>11</v>
      </c>
      <c r="B12" s="13"/>
      <c r="C12" s="13"/>
      <c r="D12" s="14">
        <f t="shared" si="0"/>
        <v>0</v>
      </c>
      <c r="E12" s="4" t="s">
        <v>81</v>
      </c>
      <c r="F12" s="13">
        <v>10000</v>
      </c>
      <c r="G12" s="13"/>
      <c r="H12" s="14">
        <f t="shared" si="2"/>
        <v>0</v>
      </c>
      <c r="I12" s="4" t="s">
        <v>62</v>
      </c>
      <c r="J12" s="13">
        <v>15000</v>
      </c>
      <c r="K12" s="13"/>
      <c r="L12" s="14">
        <f t="shared" si="1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/>
      <c r="H13" s="14">
        <f t="shared" si="2"/>
        <v>0</v>
      </c>
      <c r="I13" s="4" t="s">
        <v>63</v>
      </c>
      <c r="J13" s="13">
        <v>5000</v>
      </c>
      <c r="K13" s="13"/>
      <c r="L13" s="14">
        <f t="shared" si="1"/>
        <v>0</v>
      </c>
    </row>
    <row r="14" spans="1:12" ht="14.25" customHeight="1" x14ac:dyDescent="0.15">
      <c r="A14" s="4" t="s">
        <v>13</v>
      </c>
      <c r="B14" s="13"/>
      <c r="C14" s="13"/>
      <c r="D14" s="14">
        <f t="shared" si="0"/>
        <v>0</v>
      </c>
      <c r="E14" s="4" t="s">
        <v>70</v>
      </c>
      <c r="F14" s="13">
        <v>50</v>
      </c>
      <c r="G14" s="13"/>
      <c r="H14" s="14">
        <f t="shared" si="2"/>
        <v>0</v>
      </c>
      <c r="I14" s="4" t="s">
        <v>7</v>
      </c>
      <c r="J14" s="13">
        <v>30000</v>
      </c>
      <c r="K14" s="13"/>
      <c r="L14" s="14">
        <f>J14*K14</f>
        <v>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2"/>
        <v>0</v>
      </c>
      <c r="I15" s="4" t="s">
        <v>80</v>
      </c>
      <c r="J15" s="13">
        <v>5000</v>
      </c>
      <c r="K15" s="13"/>
      <c r="L15" s="14">
        <f t="shared" si="1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2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2"/>
        <v>0</v>
      </c>
      <c r="I17" s="4"/>
      <c r="J17" s="13"/>
      <c r="K17" s="13"/>
      <c r="L17" s="14">
        <f t="shared" si="1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2"/>
        <v>0</v>
      </c>
      <c r="I18" s="4"/>
      <c r="J18" s="13"/>
      <c r="K18" s="13"/>
      <c r="L18" s="14">
        <f t="shared" si="1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2"/>
        <v>0</v>
      </c>
      <c r="I19" s="4"/>
      <c r="J19" s="13"/>
      <c r="K19" s="13"/>
      <c r="L19" s="14">
        <f t="shared" si="1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2"/>
        <v>0</v>
      </c>
      <c r="I20" s="4"/>
      <c r="J20" s="13"/>
      <c r="K20" s="13"/>
      <c r="L20" s="14">
        <f t="shared" si="1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2"/>
        <v>0</v>
      </c>
      <c r="I21" s="4"/>
      <c r="J21" s="13"/>
      <c r="K21" s="13"/>
      <c r="L21" s="14">
        <f t="shared" si="1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2"/>
        <v>0</v>
      </c>
      <c r="I22" s="4" t="s">
        <v>76</v>
      </c>
      <c r="J22" s="13"/>
      <c r="K22" s="13"/>
      <c r="L22" s="14">
        <f t="shared" si="1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/>
      <c r="G23" s="13"/>
      <c r="H23" s="14">
        <f t="shared" si="2"/>
        <v>0</v>
      </c>
      <c r="I23" s="4" t="s">
        <v>94</v>
      </c>
      <c r="J23" s="13">
        <v>-200000</v>
      </c>
      <c r="K23" s="13">
        <v>1</v>
      </c>
      <c r="L23" s="14">
        <f t="shared" si="1"/>
        <v>-200000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2"/>
        <v>0</v>
      </c>
      <c r="I24" s="4" t="s">
        <v>74</v>
      </c>
      <c r="J24" s="13">
        <v>-250</v>
      </c>
      <c r="K24" s="13">
        <v>10</v>
      </c>
      <c r="L24" s="14">
        <f t="shared" si="1"/>
        <v>-2500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2"/>
        <v>0</v>
      </c>
      <c r="I25" s="4" t="s">
        <v>95</v>
      </c>
      <c r="J25" s="13">
        <v>-600</v>
      </c>
      <c r="K25" s="13">
        <v>10</v>
      </c>
      <c r="L25" s="14">
        <f t="shared" si="1"/>
        <v>-6000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/>
      <c r="G26" s="13"/>
      <c r="H26" s="14">
        <f t="shared" si="2"/>
        <v>0</v>
      </c>
      <c r="I26" s="4" t="s">
        <v>75</v>
      </c>
      <c r="J26" s="13"/>
      <c r="K26" s="13"/>
      <c r="L26" s="14">
        <f t="shared" si="1"/>
        <v>0</v>
      </c>
    </row>
    <row r="27" spans="1:12" ht="14.25" customHeight="1" x14ac:dyDescent="0.15">
      <c r="A27" s="8" t="s">
        <v>26</v>
      </c>
      <c r="B27" s="13"/>
      <c r="C27" s="13"/>
      <c r="D27" s="14">
        <f t="shared" si="0"/>
        <v>0</v>
      </c>
      <c r="E27" s="4" t="s">
        <v>51</v>
      </c>
      <c r="F27" s="13"/>
      <c r="G27" s="13"/>
      <c r="H27" s="14">
        <f t="shared" si="2"/>
        <v>0</v>
      </c>
      <c r="I27" s="4" t="s">
        <v>77</v>
      </c>
      <c r="J27" s="13"/>
      <c r="K27" s="13"/>
      <c r="L27" s="14">
        <f t="shared" si="1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>
        <v>2</v>
      </c>
      <c r="H28" s="17" t="s">
        <v>83</v>
      </c>
      <c r="I28" s="8"/>
      <c r="J28" s="16"/>
      <c r="K28" s="16"/>
      <c r="L28" s="14">
        <f t="shared" si="1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309000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30900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339900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view="pageBreakPreview" zoomScaleNormal="100" zoomScaleSheetLayoutView="100" workbookViewId="0">
      <selection activeCell="J17" sqref="J17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82</v>
      </c>
      <c r="B3" s="13">
        <v>820000</v>
      </c>
      <c r="C3" s="13">
        <v>1</v>
      </c>
      <c r="D3" s="14">
        <f>B3*C3</f>
        <v>820000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/>
      <c r="C4" s="13">
        <v>100</v>
      </c>
      <c r="D4" s="17" t="s">
        <v>83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>
        <v>1</v>
      </c>
      <c r="D5" s="17" t="s">
        <v>83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0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0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>
        <v>350</v>
      </c>
      <c r="G7" s="13">
        <v>100</v>
      </c>
      <c r="H7" s="14">
        <f t="shared" ref="H7:H28" si="1">F7*G7</f>
        <v>35000</v>
      </c>
      <c r="I7" s="4" t="s">
        <v>79</v>
      </c>
      <c r="J7" s="13">
        <v>70000</v>
      </c>
      <c r="K7" s="13"/>
      <c r="L7" s="14">
        <f t="shared" si="0"/>
        <v>0</v>
      </c>
    </row>
    <row r="8" spans="1:12" ht="14.25" customHeight="1" x14ac:dyDescent="0.15">
      <c r="A8" s="4" t="s">
        <v>53</v>
      </c>
      <c r="B8" s="13"/>
      <c r="C8" s="13">
        <v>1</v>
      </c>
      <c r="D8" s="17" t="s">
        <v>83</v>
      </c>
      <c r="E8" s="4" t="s">
        <v>86</v>
      </c>
      <c r="F8" s="13">
        <v>2500</v>
      </c>
      <c r="G8" s="13">
        <v>100</v>
      </c>
      <c r="H8" s="14">
        <f t="shared" si="1"/>
        <v>250000</v>
      </c>
      <c r="I8" s="4" t="s">
        <v>58</v>
      </c>
      <c r="J8" s="13"/>
      <c r="K8" s="13"/>
      <c r="L8" s="14">
        <f t="shared" si="0"/>
        <v>0</v>
      </c>
    </row>
    <row r="9" spans="1:12" ht="14.25" customHeight="1" x14ac:dyDescent="0.15">
      <c r="A9" s="4" t="s">
        <v>8</v>
      </c>
      <c r="B9" s="13"/>
      <c r="C9" s="13">
        <v>1</v>
      </c>
      <c r="D9" s="17" t="s">
        <v>83</v>
      </c>
      <c r="E9" s="4" t="s">
        <v>87</v>
      </c>
      <c r="F9" s="13">
        <v>3000</v>
      </c>
      <c r="G9" s="13">
        <v>50</v>
      </c>
      <c r="H9" s="14">
        <f t="shared" si="1"/>
        <v>150000</v>
      </c>
      <c r="I9" s="4" t="s">
        <v>59</v>
      </c>
      <c r="J9" s="13"/>
      <c r="K9" s="13"/>
      <c r="L9" s="14">
        <f t="shared" si="0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1"/>
        <v>0</v>
      </c>
      <c r="I10" s="4" t="s">
        <v>60</v>
      </c>
      <c r="J10" s="13">
        <v>40000</v>
      </c>
      <c r="K10" s="13"/>
      <c r="L10" s="14">
        <f t="shared" si="0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1"/>
        <v>0</v>
      </c>
      <c r="I11" s="4" t="s">
        <v>61</v>
      </c>
      <c r="J11" s="13">
        <v>20000</v>
      </c>
      <c r="K11" s="13"/>
      <c r="L11" s="14">
        <f t="shared" si="0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1"/>
        <v>0</v>
      </c>
      <c r="I12" s="4" t="s">
        <v>62</v>
      </c>
      <c r="J12" s="13">
        <v>15000</v>
      </c>
      <c r="K12" s="13"/>
      <c r="L12" s="14">
        <f t="shared" si="0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ref="D13:D19" si="2">B13*C13</f>
        <v>0</v>
      </c>
      <c r="E13" s="4" t="s">
        <v>69</v>
      </c>
      <c r="F13" s="13">
        <v>23000</v>
      </c>
      <c r="G13" s="13">
        <v>1</v>
      </c>
      <c r="H13" s="14">
        <f t="shared" si="1"/>
        <v>23000</v>
      </c>
      <c r="I13" s="4" t="s">
        <v>63</v>
      </c>
      <c r="J13" s="13">
        <v>5000</v>
      </c>
      <c r="K13" s="13"/>
      <c r="L13" s="14">
        <f t="shared" si="0"/>
        <v>0</v>
      </c>
    </row>
    <row r="14" spans="1:12" ht="14.25" customHeight="1" x14ac:dyDescent="0.15">
      <c r="A14" s="4" t="s">
        <v>13</v>
      </c>
      <c r="B14" s="13"/>
      <c r="C14" s="13">
        <v>1</v>
      </c>
      <c r="D14" s="17" t="s">
        <v>83</v>
      </c>
      <c r="E14" s="4" t="s">
        <v>70</v>
      </c>
      <c r="F14" s="13">
        <v>50</v>
      </c>
      <c r="G14" s="13"/>
      <c r="H14" s="14">
        <f t="shared" si="1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1"/>
        <v>0</v>
      </c>
      <c r="I15" s="4" t="s">
        <v>80</v>
      </c>
      <c r="J15" s="13">
        <v>5000</v>
      </c>
      <c r="K15" s="13"/>
      <c r="L15" s="14">
        <f t="shared" si="0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1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1"/>
        <v>0</v>
      </c>
      <c r="I17" s="4"/>
      <c r="J17" s="13"/>
      <c r="K17" s="13"/>
      <c r="L17" s="14">
        <f t="shared" si="0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2"/>
        <v>0</v>
      </c>
      <c r="E18" s="4" t="s">
        <v>43</v>
      </c>
      <c r="F18" s="13">
        <v>5000</v>
      </c>
      <c r="G18" s="13"/>
      <c r="H18" s="14">
        <f t="shared" si="1"/>
        <v>0</v>
      </c>
      <c r="I18" s="4"/>
      <c r="J18" s="13"/>
      <c r="K18" s="13"/>
      <c r="L18" s="14">
        <f t="shared" si="0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2"/>
        <v>0</v>
      </c>
      <c r="E19" s="4" t="s">
        <v>78</v>
      </c>
      <c r="F19" s="13">
        <v>6000</v>
      </c>
      <c r="G19" s="13"/>
      <c r="H19" s="14">
        <f t="shared" si="1"/>
        <v>0</v>
      </c>
      <c r="I19" s="4"/>
      <c r="J19" s="13"/>
      <c r="K19" s="13"/>
      <c r="L19" s="14">
        <f t="shared" si="0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1"/>
        <v>0</v>
      </c>
      <c r="I20" s="4"/>
      <c r="J20" s="13"/>
      <c r="K20" s="13"/>
      <c r="L20" s="14">
        <f t="shared" si="0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1"/>
        <v>0</v>
      </c>
      <c r="I21" s="4"/>
      <c r="J21" s="13"/>
      <c r="K21" s="13"/>
      <c r="L21" s="14">
        <f t="shared" si="0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1"/>
        <v>0</v>
      </c>
      <c r="I22" s="4" t="s">
        <v>76</v>
      </c>
      <c r="J22" s="13"/>
      <c r="K22" s="13"/>
      <c r="L22" s="14">
        <f t="shared" si="0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>
        <v>1200</v>
      </c>
      <c r="G23" s="13">
        <v>20</v>
      </c>
      <c r="H23" s="14">
        <f t="shared" si="1"/>
        <v>24000</v>
      </c>
      <c r="I23" s="4" t="s">
        <v>84</v>
      </c>
      <c r="J23" s="13">
        <v>-150000</v>
      </c>
      <c r="K23" s="13">
        <v>1</v>
      </c>
      <c r="L23" s="14">
        <f t="shared" si="0"/>
        <v>-150000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1"/>
        <v>0</v>
      </c>
      <c r="I24" s="4" t="s">
        <v>74</v>
      </c>
      <c r="J24" s="13">
        <v>-250</v>
      </c>
      <c r="K24" s="13">
        <v>100</v>
      </c>
      <c r="L24" s="14">
        <f t="shared" si="0"/>
        <v>-25000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1"/>
        <v>0</v>
      </c>
      <c r="I25" s="4" t="s">
        <v>96</v>
      </c>
      <c r="J25" s="13">
        <v>-300</v>
      </c>
      <c r="K25" s="13">
        <v>50</v>
      </c>
      <c r="L25" s="14">
        <f t="shared" si="0"/>
        <v>-15000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>
        <v>5000</v>
      </c>
      <c r="G26" s="13">
        <v>20</v>
      </c>
      <c r="H26" s="14">
        <f t="shared" si="1"/>
        <v>100000</v>
      </c>
      <c r="I26" s="4" t="s">
        <v>75</v>
      </c>
      <c r="J26" s="13">
        <v>-23000</v>
      </c>
      <c r="K26" s="13">
        <v>1</v>
      </c>
      <c r="L26" s="14">
        <f t="shared" si="0"/>
        <v>-23000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1"/>
        <v>0</v>
      </c>
      <c r="I27" s="4" t="s">
        <v>77</v>
      </c>
      <c r="J27" s="13"/>
      <c r="K27" s="13"/>
      <c r="L27" s="14">
        <f t="shared" si="0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1"/>
        <v>0</v>
      </c>
      <c r="I28" s="8" t="s">
        <v>91</v>
      </c>
      <c r="J28" s="16"/>
      <c r="K28" s="16"/>
      <c r="L28" s="14">
        <f t="shared" si="0"/>
        <v>0</v>
      </c>
    </row>
    <row r="29" spans="1:12" ht="21.75" customHeight="1" x14ac:dyDescent="0.15">
      <c r="A29" s="40" t="s">
        <v>67</v>
      </c>
      <c r="B29" s="23"/>
      <c r="C29" s="23"/>
      <c r="D29" s="23"/>
      <c r="E29" s="23"/>
      <c r="F29" s="23"/>
      <c r="G29" s="41"/>
      <c r="H29" s="9" t="s">
        <v>64</v>
      </c>
      <c r="I29" s="31">
        <f>SUM(D3:D28,H3:H28,L3:L28)</f>
        <v>1219000</v>
      </c>
      <c r="J29" s="31"/>
      <c r="K29" s="32"/>
      <c r="L29" s="33"/>
    </row>
    <row r="30" spans="1:12" ht="21.75" customHeight="1" thickBot="1" x14ac:dyDescent="0.2">
      <c r="A30" s="22"/>
      <c r="B30" s="42"/>
      <c r="C30" s="42"/>
      <c r="D30" s="42"/>
      <c r="E30" s="42"/>
      <c r="F30" s="42"/>
      <c r="G30" s="43"/>
      <c r="H30" s="12" t="s">
        <v>66</v>
      </c>
      <c r="I30" s="34">
        <f>I31-I29</f>
        <v>121900</v>
      </c>
      <c r="J30" s="34"/>
      <c r="K30" s="35"/>
      <c r="L30" s="36"/>
    </row>
    <row r="31" spans="1:12" ht="21.75" customHeight="1" thickTop="1" thickBot="1" x14ac:dyDescent="0.2">
      <c r="A31" s="44"/>
      <c r="B31" s="45"/>
      <c r="C31" s="45"/>
      <c r="D31" s="45"/>
      <c r="E31" s="45"/>
      <c r="F31" s="45"/>
      <c r="G31" s="46"/>
      <c r="H31" s="11" t="s">
        <v>65</v>
      </c>
      <c r="I31" s="37">
        <f>I29*1.1</f>
        <v>1340900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view="pageBreakPreview" zoomScaleNormal="100" zoomScaleSheetLayoutView="100" workbookViewId="0">
      <selection activeCell="E23" sqref="E23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82</v>
      </c>
      <c r="B3" s="13">
        <v>820000</v>
      </c>
      <c r="C3" s="13">
        <v>1</v>
      </c>
      <c r="D3" s="14">
        <f>B3*C3</f>
        <v>820000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/>
      <c r="C4" s="13">
        <v>200</v>
      </c>
      <c r="D4" s="17" t="s">
        <v>83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>
        <v>1</v>
      </c>
      <c r="D5" s="17" t="s">
        <v>83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0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0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>
        <v>350</v>
      </c>
      <c r="G7" s="13">
        <v>200</v>
      </c>
      <c r="H7" s="14">
        <f t="shared" ref="H7:H28" si="1">F7*G7</f>
        <v>70000</v>
      </c>
      <c r="I7" s="4" t="s">
        <v>79</v>
      </c>
      <c r="J7" s="13">
        <v>70000</v>
      </c>
      <c r="K7" s="13"/>
      <c r="L7" s="14">
        <f t="shared" si="0"/>
        <v>0</v>
      </c>
    </row>
    <row r="8" spans="1:12" ht="14.25" customHeight="1" x14ac:dyDescent="0.15">
      <c r="A8" s="4" t="s">
        <v>53</v>
      </c>
      <c r="B8" s="13"/>
      <c r="C8" s="13">
        <v>1</v>
      </c>
      <c r="D8" s="17" t="s">
        <v>83</v>
      </c>
      <c r="E8" s="4" t="s">
        <v>86</v>
      </c>
      <c r="F8" s="13">
        <v>2500</v>
      </c>
      <c r="G8" s="13">
        <v>200</v>
      </c>
      <c r="H8" s="14">
        <f t="shared" si="1"/>
        <v>500000</v>
      </c>
      <c r="I8" s="4" t="s">
        <v>58</v>
      </c>
      <c r="J8" s="13"/>
      <c r="K8" s="13"/>
      <c r="L8" s="14">
        <f t="shared" si="0"/>
        <v>0</v>
      </c>
    </row>
    <row r="9" spans="1:12" ht="14.25" customHeight="1" x14ac:dyDescent="0.15">
      <c r="A9" s="4" t="s">
        <v>8</v>
      </c>
      <c r="B9" s="13"/>
      <c r="C9" s="13">
        <v>1</v>
      </c>
      <c r="D9" s="17" t="s">
        <v>83</v>
      </c>
      <c r="E9" s="4" t="s">
        <v>87</v>
      </c>
      <c r="F9" s="13">
        <v>3000</v>
      </c>
      <c r="G9" s="13">
        <v>80</v>
      </c>
      <c r="H9" s="14">
        <f t="shared" si="1"/>
        <v>240000</v>
      </c>
      <c r="I9" s="4" t="s">
        <v>59</v>
      </c>
      <c r="J9" s="13"/>
      <c r="K9" s="13"/>
      <c r="L9" s="14">
        <f t="shared" si="0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1"/>
        <v>0</v>
      </c>
      <c r="I10" s="4" t="s">
        <v>60</v>
      </c>
      <c r="J10" s="13">
        <v>40000</v>
      </c>
      <c r="K10" s="13"/>
      <c r="L10" s="14">
        <f t="shared" si="0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1"/>
        <v>0</v>
      </c>
      <c r="I11" s="4" t="s">
        <v>61</v>
      </c>
      <c r="J11" s="13">
        <v>20000</v>
      </c>
      <c r="K11" s="13"/>
      <c r="L11" s="14">
        <f t="shared" si="0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1"/>
        <v>0</v>
      </c>
      <c r="I12" s="4" t="s">
        <v>62</v>
      </c>
      <c r="J12" s="13">
        <v>15000</v>
      </c>
      <c r="K12" s="13"/>
      <c r="L12" s="14">
        <f t="shared" si="0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ref="D13:D19" si="2">B13*C13</f>
        <v>0</v>
      </c>
      <c r="E13" s="4" t="s">
        <v>69</v>
      </c>
      <c r="F13" s="13">
        <v>23000</v>
      </c>
      <c r="G13" s="13">
        <v>1</v>
      </c>
      <c r="H13" s="14">
        <f t="shared" si="1"/>
        <v>23000</v>
      </c>
      <c r="I13" s="4" t="s">
        <v>63</v>
      </c>
      <c r="J13" s="13">
        <v>5000</v>
      </c>
      <c r="K13" s="13"/>
      <c r="L13" s="14">
        <f t="shared" si="0"/>
        <v>0</v>
      </c>
    </row>
    <row r="14" spans="1:12" ht="14.25" customHeight="1" x14ac:dyDescent="0.15">
      <c r="A14" s="4" t="s">
        <v>13</v>
      </c>
      <c r="B14" s="13"/>
      <c r="C14" s="13">
        <v>1</v>
      </c>
      <c r="D14" s="17" t="s">
        <v>83</v>
      </c>
      <c r="E14" s="4" t="s">
        <v>70</v>
      </c>
      <c r="F14" s="13">
        <v>50</v>
      </c>
      <c r="G14" s="13">
        <v>100</v>
      </c>
      <c r="H14" s="14">
        <f t="shared" si="1"/>
        <v>5000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1"/>
        <v>0</v>
      </c>
      <c r="I15" s="4" t="s">
        <v>80</v>
      </c>
      <c r="J15" s="13">
        <v>5000</v>
      </c>
      <c r="K15" s="13"/>
      <c r="L15" s="14">
        <f t="shared" si="0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1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1"/>
        <v>0</v>
      </c>
      <c r="I17" s="4"/>
      <c r="J17" s="13"/>
      <c r="K17" s="13"/>
      <c r="L17" s="14">
        <f t="shared" si="0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2"/>
        <v>0</v>
      </c>
      <c r="E18" s="4" t="s">
        <v>43</v>
      </c>
      <c r="F18" s="13">
        <v>5000</v>
      </c>
      <c r="G18" s="13"/>
      <c r="H18" s="14">
        <f t="shared" si="1"/>
        <v>0</v>
      </c>
      <c r="I18" s="4"/>
      <c r="J18" s="13"/>
      <c r="K18" s="13"/>
      <c r="L18" s="14">
        <f t="shared" si="0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2"/>
        <v>0</v>
      </c>
      <c r="E19" s="4" t="s">
        <v>78</v>
      </c>
      <c r="F19" s="13">
        <v>6000</v>
      </c>
      <c r="G19" s="13"/>
      <c r="H19" s="14">
        <f t="shared" si="1"/>
        <v>0</v>
      </c>
      <c r="I19" s="4"/>
      <c r="J19" s="13"/>
      <c r="K19" s="13"/>
      <c r="L19" s="14">
        <f t="shared" si="0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1"/>
        <v>0</v>
      </c>
      <c r="I20" s="4"/>
      <c r="J20" s="13"/>
      <c r="K20" s="13"/>
      <c r="L20" s="14">
        <f t="shared" si="0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1"/>
        <v>0</v>
      </c>
      <c r="I21" s="4"/>
      <c r="J21" s="13"/>
      <c r="K21" s="13"/>
      <c r="L21" s="14">
        <f t="shared" si="0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1"/>
        <v>0</v>
      </c>
      <c r="I22" s="4" t="s">
        <v>76</v>
      </c>
      <c r="J22" s="13"/>
      <c r="K22" s="13"/>
      <c r="L22" s="14">
        <f t="shared" si="0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>
        <v>1200</v>
      </c>
      <c r="G23" s="13">
        <v>30</v>
      </c>
      <c r="H23" s="14">
        <f t="shared" si="1"/>
        <v>36000</v>
      </c>
      <c r="I23" s="4" t="s">
        <v>94</v>
      </c>
      <c r="J23" s="13">
        <v>-200000</v>
      </c>
      <c r="K23" s="13">
        <v>1</v>
      </c>
      <c r="L23" s="14">
        <f t="shared" si="0"/>
        <v>-200000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1"/>
        <v>0</v>
      </c>
      <c r="I24" s="4" t="s">
        <v>74</v>
      </c>
      <c r="J24" s="13">
        <v>-250</v>
      </c>
      <c r="K24" s="13">
        <v>100</v>
      </c>
      <c r="L24" s="14">
        <f t="shared" si="0"/>
        <v>-25000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1"/>
        <v>0</v>
      </c>
      <c r="I25" s="4" t="s">
        <v>95</v>
      </c>
      <c r="J25" s="13">
        <v>-600</v>
      </c>
      <c r="K25" s="13">
        <v>80</v>
      </c>
      <c r="L25" s="14">
        <f t="shared" si="0"/>
        <v>-48000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>
        <v>5000</v>
      </c>
      <c r="G26" s="13">
        <v>30</v>
      </c>
      <c r="H26" s="14">
        <f t="shared" si="1"/>
        <v>150000</v>
      </c>
      <c r="I26" s="4" t="s">
        <v>75</v>
      </c>
      <c r="J26" s="13">
        <v>-23000</v>
      </c>
      <c r="K26" s="13">
        <v>1</v>
      </c>
      <c r="L26" s="14">
        <f t="shared" si="0"/>
        <v>-23000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1"/>
        <v>0</v>
      </c>
      <c r="I27" s="4" t="s">
        <v>77</v>
      </c>
      <c r="J27" s="13"/>
      <c r="K27" s="13"/>
      <c r="L27" s="14">
        <f t="shared" si="0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1"/>
        <v>0</v>
      </c>
      <c r="I28" s="8" t="s">
        <v>91</v>
      </c>
      <c r="J28" s="16"/>
      <c r="K28" s="16"/>
      <c r="L28" s="14">
        <f t="shared" si="0"/>
        <v>0</v>
      </c>
    </row>
    <row r="29" spans="1:12" ht="21.75" customHeight="1" x14ac:dyDescent="0.15">
      <c r="A29" s="40" t="s">
        <v>67</v>
      </c>
      <c r="B29" s="23"/>
      <c r="C29" s="23"/>
      <c r="D29" s="23"/>
      <c r="E29" s="23"/>
      <c r="F29" s="23"/>
      <c r="G29" s="41"/>
      <c r="H29" s="9" t="s">
        <v>64</v>
      </c>
      <c r="I29" s="31">
        <f>SUM(D3:D28,H3:H28,L3:L28)</f>
        <v>1578000</v>
      </c>
      <c r="J29" s="31"/>
      <c r="K29" s="32"/>
      <c r="L29" s="33"/>
    </row>
    <row r="30" spans="1:12" ht="21.75" customHeight="1" thickBot="1" x14ac:dyDescent="0.2">
      <c r="A30" s="22"/>
      <c r="B30" s="42"/>
      <c r="C30" s="42"/>
      <c r="D30" s="42"/>
      <c r="E30" s="42"/>
      <c r="F30" s="42"/>
      <c r="G30" s="43"/>
      <c r="H30" s="12" t="s">
        <v>66</v>
      </c>
      <c r="I30" s="34">
        <f>I31-I29</f>
        <v>157800.00000000023</v>
      </c>
      <c r="J30" s="34"/>
      <c r="K30" s="35"/>
      <c r="L30" s="36"/>
    </row>
    <row r="31" spans="1:12" ht="21.75" customHeight="1" thickTop="1" thickBot="1" x14ac:dyDescent="0.2">
      <c r="A31" s="44"/>
      <c r="B31" s="45"/>
      <c r="C31" s="45"/>
      <c r="D31" s="45"/>
      <c r="E31" s="45"/>
      <c r="F31" s="45"/>
      <c r="G31" s="46"/>
      <c r="H31" s="11" t="s">
        <v>65</v>
      </c>
      <c r="I31" s="37">
        <f>I29*1.1</f>
        <v>1735800.0000000002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view="pageBreakPreview" topLeftCell="A16" zoomScaleNormal="100" zoomScaleSheetLayoutView="100" workbookViewId="0">
      <selection activeCell="I19" sqref="I19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98</v>
      </c>
      <c r="B3" s="13">
        <v>670000</v>
      </c>
      <c r="C3" s="13">
        <v>1</v>
      </c>
      <c r="D3" s="14">
        <f>B3*C3</f>
        <v>670000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100</v>
      </c>
      <c r="D4" s="14">
        <f t="shared" ref="D4:D19" si="0">B4*C4</f>
        <v>5000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>
        <v>1</v>
      </c>
      <c r="D5" s="17" t="s">
        <v>83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1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1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37</v>
      </c>
      <c r="F7" s="13">
        <v>350</v>
      </c>
      <c r="G7" s="13">
        <v>100</v>
      </c>
      <c r="H7" s="14">
        <f t="shared" ref="H7:H28" si="2">F7*G7</f>
        <v>35000</v>
      </c>
      <c r="I7" s="4" t="s">
        <v>79</v>
      </c>
      <c r="J7" s="13">
        <v>70000</v>
      </c>
      <c r="K7" s="13"/>
      <c r="L7" s="14">
        <f t="shared" si="1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 t="shared" si="0"/>
        <v>12000</v>
      </c>
      <c r="E8" s="4" t="s">
        <v>38</v>
      </c>
      <c r="F8" s="13">
        <v>2500</v>
      </c>
      <c r="G8" s="13">
        <v>100</v>
      </c>
      <c r="H8" s="14">
        <f t="shared" si="2"/>
        <v>250000</v>
      </c>
      <c r="I8" s="4" t="s">
        <v>58</v>
      </c>
      <c r="J8" s="13"/>
      <c r="K8" s="13"/>
      <c r="L8" s="14">
        <f t="shared" si="1"/>
        <v>0</v>
      </c>
    </row>
    <row r="9" spans="1:12" ht="14.25" customHeight="1" x14ac:dyDescent="0.15">
      <c r="A9" s="4" t="s">
        <v>8</v>
      </c>
      <c r="B9" s="13"/>
      <c r="C9" s="13">
        <v>1</v>
      </c>
      <c r="D9" s="17" t="s">
        <v>83</v>
      </c>
      <c r="E9" s="4" t="s">
        <v>39</v>
      </c>
      <c r="F9" s="13">
        <v>3000</v>
      </c>
      <c r="G9" s="13">
        <v>50</v>
      </c>
      <c r="H9" s="14">
        <f t="shared" si="2"/>
        <v>150000</v>
      </c>
      <c r="I9" s="4" t="s">
        <v>59</v>
      </c>
      <c r="J9" s="13"/>
      <c r="K9" s="13"/>
      <c r="L9" s="14">
        <f t="shared" si="1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2"/>
        <v>0</v>
      </c>
      <c r="I10" s="4" t="s">
        <v>60</v>
      </c>
      <c r="J10" s="13">
        <v>40000</v>
      </c>
      <c r="K10" s="13"/>
      <c r="L10" s="14">
        <f t="shared" si="1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2"/>
        <v>0</v>
      </c>
      <c r="I11" s="4" t="s">
        <v>61</v>
      </c>
      <c r="J11" s="13">
        <v>20000</v>
      </c>
      <c r="K11" s="13"/>
      <c r="L11" s="14">
        <f t="shared" si="1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2"/>
        <v>0</v>
      </c>
      <c r="I12" s="4" t="s">
        <v>62</v>
      </c>
      <c r="J12" s="13">
        <v>15000</v>
      </c>
      <c r="K12" s="13"/>
      <c r="L12" s="14">
        <f t="shared" si="1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>
        <v>1</v>
      </c>
      <c r="H13" s="14">
        <f t="shared" si="2"/>
        <v>23000</v>
      </c>
      <c r="I13" s="4" t="s">
        <v>63</v>
      </c>
      <c r="J13" s="13">
        <v>5000</v>
      </c>
      <c r="K13" s="13"/>
      <c r="L13" s="14">
        <f t="shared" si="1"/>
        <v>0</v>
      </c>
    </row>
    <row r="14" spans="1:12" ht="14.25" customHeight="1" x14ac:dyDescent="0.15">
      <c r="A14" s="4" t="s">
        <v>13</v>
      </c>
      <c r="B14" s="13"/>
      <c r="C14" s="13">
        <v>1</v>
      </c>
      <c r="D14" s="17" t="s">
        <v>83</v>
      </c>
      <c r="E14" s="4" t="s">
        <v>70</v>
      </c>
      <c r="F14" s="13">
        <v>50</v>
      </c>
      <c r="G14" s="13"/>
      <c r="H14" s="14">
        <f t="shared" si="2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2"/>
        <v>0</v>
      </c>
      <c r="I15" s="4" t="s">
        <v>80</v>
      </c>
      <c r="J15" s="13">
        <v>5000</v>
      </c>
      <c r="K15" s="13"/>
      <c r="L15" s="14">
        <f t="shared" si="1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2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2"/>
        <v>0</v>
      </c>
      <c r="I17" s="4"/>
      <c r="J17" s="13"/>
      <c r="K17" s="13"/>
      <c r="L17" s="14">
        <f t="shared" si="1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2"/>
        <v>0</v>
      </c>
      <c r="I18" s="4"/>
      <c r="J18" s="13"/>
      <c r="K18" s="13"/>
      <c r="L18" s="14">
        <f t="shared" si="1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2"/>
        <v>0</v>
      </c>
      <c r="I19" s="4"/>
      <c r="J19" s="13"/>
      <c r="K19" s="13"/>
      <c r="L19" s="14">
        <f t="shared" si="1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2"/>
        <v>0</v>
      </c>
      <c r="I20" s="4" t="s">
        <v>76</v>
      </c>
      <c r="J20" s="13"/>
      <c r="K20" s="13"/>
      <c r="L20" s="14">
        <f t="shared" si="1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2"/>
        <v>0</v>
      </c>
      <c r="I21" s="4" t="s">
        <v>94</v>
      </c>
      <c r="J21" s="13">
        <v>-200000</v>
      </c>
      <c r="K21" s="13">
        <v>1</v>
      </c>
      <c r="L21" s="14">
        <f t="shared" si="1"/>
        <v>-200000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2"/>
        <v>0</v>
      </c>
      <c r="I22" s="4" t="s">
        <v>74</v>
      </c>
      <c r="J22" s="13">
        <v>-250</v>
      </c>
      <c r="K22" s="13">
        <v>100</v>
      </c>
      <c r="L22" s="14">
        <f t="shared" si="1"/>
        <v>-25000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47</v>
      </c>
      <c r="F23" s="13">
        <v>1200</v>
      </c>
      <c r="G23" s="13">
        <v>20</v>
      </c>
      <c r="H23" s="14">
        <f t="shared" si="2"/>
        <v>24000</v>
      </c>
      <c r="I23" s="4" t="s">
        <v>95</v>
      </c>
      <c r="J23" s="13">
        <v>-600</v>
      </c>
      <c r="K23" s="13">
        <v>50</v>
      </c>
      <c r="L23" s="14">
        <f t="shared" si="1"/>
        <v>-30000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2"/>
        <v>0</v>
      </c>
      <c r="I24" s="4" t="s">
        <v>75</v>
      </c>
      <c r="J24" s="13">
        <v>-23000</v>
      </c>
      <c r="K24" s="13">
        <v>1</v>
      </c>
      <c r="L24" s="14">
        <f t="shared" si="1"/>
        <v>-23000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2"/>
        <v>0</v>
      </c>
      <c r="I25" s="4" t="s">
        <v>77</v>
      </c>
      <c r="J25" s="13"/>
      <c r="K25" s="13"/>
      <c r="L25" s="14">
        <f t="shared" si="1"/>
        <v>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50</v>
      </c>
      <c r="F26" s="13">
        <v>5000</v>
      </c>
      <c r="G26" s="13">
        <v>20</v>
      </c>
      <c r="H26" s="14">
        <f t="shared" si="2"/>
        <v>100000</v>
      </c>
      <c r="I26" s="4" t="s">
        <v>91</v>
      </c>
      <c r="J26" s="13"/>
      <c r="K26" s="13"/>
      <c r="L26" s="14">
        <f t="shared" si="1"/>
        <v>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2"/>
        <v>0</v>
      </c>
      <c r="I27" s="4" t="s">
        <v>97</v>
      </c>
      <c r="J27" s="13"/>
      <c r="K27" s="13"/>
      <c r="L27" s="14">
        <f t="shared" si="1"/>
        <v>0</v>
      </c>
    </row>
    <row r="28" spans="1:12" ht="14.25" customHeight="1" thickBot="1" x14ac:dyDescent="0.2">
      <c r="A28" s="6" t="s">
        <v>32</v>
      </c>
      <c r="B28" s="15"/>
      <c r="C28" s="13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2"/>
        <v>0</v>
      </c>
      <c r="I28" s="8"/>
      <c r="J28" s="16"/>
      <c r="K28" s="16"/>
      <c r="L28" s="14">
        <f t="shared" si="1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1021000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102100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1123100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view="pageBreakPreview" zoomScaleNormal="100" zoomScaleSheetLayoutView="100" workbookViewId="0">
      <selection activeCell="D4" sqref="D4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98</v>
      </c>
      <c r="B3" s="13">
        <v>670000</v>
      </c>
      <c r="C3" s="13">
        <v>1</v>
      </c>
      <c r="D3" s="14">
        <f>B3*C3</f>
        <v>670000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100</v>
      </c>
      <c r="D4" s="14">
        <f t="shared" ref="D4:D19" si="0">B4*C4</f>
        <v>5000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>
        <v>1</v>
      </c>
      <c r="D5" s="17" t="s">
        <v>83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1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1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37</v>
      </c>
      <c r="F7" s="13">
        <v>350</v>
      </c>
      <c r="G7" s="13">
        <v>100</v>
      </c>
      <c r="H7" s="14">
        <f t="shared" ref="H7:H28" si="2">F7*G7</f>
        <v>35000</v>
      </c>
      <c r="I7" s="4" t="s">
        <v>79</v>
      </c>
      <c r="J7" s="13">
        <v>70000</v>
      </c>
      <c r="K7" s="13"/>
      <c r="L7" s="14">
        <f t="shared" si="1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 t="shared" si="0"/>
        <v>12000</v>
      </c>
      <c r="E8" s="4" t="s">
        <v>38</v>
      </c>
      <c r="F8" s="13">
        <v>2500</v>
      </c>
      <c r="G8" s="13">
        <v>100</v>
      </c>
      <c r="H8" s="14">
        <f t="shared" si="2"/>
        <v>250000</v>
      </c>
      <c r="I8" s="4" t="s">
        <v>58</v>
      </c>
      <c r="J8" s="13"/>
      <c r="K8" s="13"/>
      <c r="L8" s="14">
        <f t="shared" si="1"/>
        <v>0</v>
      </c>
    </row>
    <row r="9" spans="1:12" ht="14.25" customHeight="1" x14ac:dyDescent="0.15">
      <c r="A9" s="4" t="s">
        <v>8</v>
      </c>
      <c r="B9" s="13"/>
      <c r="C9" s="13">
        <v>1</v>
      </c>
      <c r="D9" s="17" t="s">
        <v>83</v>
      </c>
      <c r="E9" s="4" t="s">
        <v>39</v>
      </c>
      <c r="F9" s="13">
        <v>3000</v>
      </c>
      <c r="G9" s="13">
        <v>50</v>
      </c>
      <c r="H9" s="14">
        <f t="shared" si="2"/>
        <v>150000</v>
      </c>
      <c r="I9" s="4" t="s">
        <v>59</v>
      </c>
      <c r="J9" s="13"/>
      <c r="K9" s="13"/>
      <c r="L9" s="14">
        <f t="shared" si="1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2"/>
        <v>0</v>
      </c>
      <c r="I10" s="4" t="s">
        <v>60</v>
      </c>
      <c r="J10" s="13">
        <v>40000</v>
      </c>
      <c r="K10" s="13"/>
      <c r="L10" s="14">
        <f t="shared" si="1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2"/>
        <v>0</v>
      </c>
      <c r="I11" s="4" t="s">
        <v>61</v>
      </c>
      <c r="J11" s="13">
        <v>20000</v>
      </c>
      <c r="K11" s="13"/>
      <c r="L11" s="14">
        <f t="shared" si="1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2"/>
        <v>0</v>
      </c>
      <c r="I12" s="4" t="s">
        <v>62</v>
      </c>
      <c r="J12" s="13">
        <v>15000</v>
      </c>
      <c r="K12" s="13"/>
      <c r="L12" s="14">
        <f t="shared" si="1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>
        <v>1</v>
      </c>
      <c r="H13" s="14">
        <f t="shared" si="2"/>
        <v>23000</v>
      </c>
      <c r="I13" s="4" t="s">
        <v>63</v>
      </c>
      <c r="J13" s="13">
        <v>5000</v>
      </c>
      <c r="K13" s="13"/>
      <c r="L13" s="14">
        <f t="shared" si="1"/>
        <v>0</v>
      </c>
    </row>
    <row r="14" spans="1:12" ht="14.25" customHeight="1" x14ac:dyDescent="0.15">
      <c r="A14" s="4" t="s">
        <v>13</v>
      </c>
      <c r="B14" s="13"/>
      <c r="C14" s="13">
        <v>1</v>
      </c>
      <c r="D14" s="17" t="s">
        <v>83</v>
      </c>
      <c r="E14" s="4" t="s">
        <v>70</v>
      </c>
      <c r="F14" s="13">
        <v>50</v>
      </c>
      <c r="G14" s="13"/>
      <c r="H14" s="14">
        <f t="shared" si="2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2"/>
        <v>0</v>
      </c>
      <c r="I15" s="4" t="s">
        <v>80</v>
      </c>
      <c r="J15" s="13">
        <v>5000</v>
      </c>
      <c r="K15" s="13"/>
      <c r="L15" s="14">
        <f t="shared" si="1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2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2"/>
        <v>0</v>
      </c>
      <c r="I17" s="4"/>
      <c r="J17" s="13"/>
      <c r="K17" s="13"/>
      <c r="L17" s="14">
        <f t="shared" si="1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2"/>
        <v>0</v>
      </c>
      <c r="I18" s="4"/>
      <c r="J18" s="13"/>
      <c r="K18" s="13"/>
      <c r="L18" s="14">
        <f t="shared" si="1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2"/>
        <v>0</v>
      </c>
      <c r="I19" s="4"/>
      <c r="J19" s="13"/>
      <c r="K19" s="13"/>
      <c r="L19" s="14">
        <f t="shared" si="1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2"/>
        <v>0</v>
      </c>
      <c r="I20" s="4" t="s">
        <v>76</v>
      </c>
      <c r="J20" s="13"/>
      <c r="K20" s="13"/>
      <c r="L20" s="14">
        <f t="shared" si="1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2"/>
        <v>0</v>
      </c>
      <c r="I21" s="4" t="s">
        <v>84</v>
      </c>
      <c r="J21" s="13">
        <v>-150000</v>
      </c>
      <c r="K21" s="13">
        <v>1</v>
      </c>
      <c r="L21" s="14">
        <f t="shared" si="1"/>
        <v>-150000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2"/>
        <v>0</v>
      </c>
      <c r="I22" s="4" t="s">
        <v>74</v>
      </c>
      <c r="J22" s="13">
        <v>-250</v>
      </c>
      <c r="K22" s="13">
        <v>100</v>
      </c>
      <c r="L22" s="14">
        <f t="shared" si="1"/>
        <v>-25000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47</v>
      </c>
      <c r="F23" s="13">
        <v>1200</v>
      </c>
      <c r="G23" s="13">
        <v>20</v>
      </c>
      <c r="H23" s="14">
        <f t="shared" si="2"/>
        <v>24000</v>
      </c>
      <c r="I23" s="4" t="s">
        <v>96</v>
      </c>
      <c r="J23" s="13">
        <v>-300</v>
      </c>
      <c r="K23" s="13">
        <v>50</v>
      </c>
      <c r="L23" s="14">
        <f t="shared" si="1"/>
        <v>-15000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2"/>
        <v>0</v>
      </c>
      <c r="I24" s="4" t="s">
        <v>75</v>
      </c>
      <c r="J24" s="13">
        <v>-23000</v>
      </c>
      <c r="K24" s="13">
        <v>1</v>
      </c>
      <c r="L24" s="14">
        <f t="shared" si="1"/>
        <v>-23000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2"/>
        <v>0</v>
      </c>
      <c r="I25" s="4" t="s">
        <v>77</v>
      </c>
      <c r="J25" s="13"/>
      <c r="K25" s="13"/>
      <c r="L25" s="14">
        <f t="shared" si="1"/>
        <v>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50</v>
      </c>
      <c r="F26" s="13">
        <v>5000</v>
      </c>
      <c r="G26" s="13">
        <v>20</v>
      </c>
      <c r="H26" s="14">
        <f t="shared" si="2"/>
        <v>100000</v>
      </c>
      <c r="I26" s="4" t="s">
        <v>91</v>
      </c>
      <c r="J26" s="13"/>
      <c r="K26" s="13"/>
      <c r="L26" s="14">
        <f t="shared" si="1"/>
        <v>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2"/>
        <v>0</v>
      </c>
      <c r="I27" s="4" t="s">
        <v>97</v>
      </c>
      <c r="J27" s="13"/>
      <c r="K27" s="13"/>
      <c r="L27" s="14">
        <f t="shared" si="1"/>
        <v>0</v>
      </c>
    </row>
    <row r="28" spans="1:12" ht="14.25" customHeight="1" thickBot="1" x14ac:dyDescent="0.2">
      <c r="A28" s="6" t="s">
        <v>32</v>
      </c>
      <c r="B28" s="15"/>
      <c r="C28" s="13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2"/>
        <v>0</v>
      </c>
      <c r="I28" s="8"/>
      <c r="J28" s="16"/>
      <c r="K28" s="16"/>
      <c r="L28" s="14">
        <f t="shared" si="1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1086000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108600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1194600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2"/>
  <sheetViews>
    <sheetView tabSelected="1" view="pageBreakPreview" zoomScale="115" zoomScaleNormal="100" zoomScaleSheetLayoutView="115" workbookViewId="0">
      <selection activeCell="H13" sqref="H13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102</v>
      </c>
      <c r="C1" s="20"/>
      <c r="D1" s="20"/>
      <c r="E1" s="20"/>
      <c r="F1" s="20"/>
      <c r="G1" s="20"/>
      <c r="H1" s="20"/>
      <c r="I1" s="20"/>
      <c r="J1" s="21" t="s">
        <v>103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100</v>
      </c>
      <c r="B3" s="13">
        <v>570000</v>
      </c>
      <c r="C3" s="13">
        <v>1</v>
      </c>
      <c r="D3" s="14">
        <f>B3*C3</f>
        <v>570000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100</v>
      </c>
      <c r="D4" s="17" t="s">
        <v>83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/>
      <c r="D5" s="17"/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0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0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>
        <v>350</v>
      </c>
      <c r="G7" s="13">
        <v>100</v>
      </c>
      <c r="H7" s="14">
        <f t="shared" ref="H7:H28" si="1">F7*G7</f>
        <v>35000</v>
      </c>
      <c r="I7" s="4" t="s">
        <v>79</v>
      </c>
      <c r="J7" s="13">
        <v>70000</v>
      </c>
      <c r="K7" s="13"/>
      <c r="L7" s="14">
        <f t="shared" si="0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>B8*C8</f>
        <v>12000</v>
      </c>
      <c r="E8" s="4" t="s">
        <v>86</v>
      </c>
      <c r="F8" s="13">
        <v>2500</v>
      </c>
      <c r="G8" s="13">
        <v>100</v>
      </c>
      <c r="H8" s="14">
        <f t="shared" si="1"/>
        <v>250000</v>
      </c>
      <c r="I8" s="4" t="s">
        <v>58</v>
      </c>
      <c r="J8" s="13"/>
      <c r="K8" s="13"/>
      <c r="L8" s="14">
        <f t="shared" si="0"/>
        <v>0</v>
      </c>
    </row>
    <row r="9" spans="1:12" ht="14.25" customHeight="1" x14ac:dyDescent="0.15">
      <c r="A9" s="4" t="s">
        <v>8</v>
      </c>
      <c r="B9" s="13"/>
      <c r="C9" s="13"/>
      <c r="D9" s="17"/>
      <c r="E9" s="4" t="s">
        <v>87</v>
      </c>
      <c r="F9" s="13">
        <v>3000</v>
      </c>
      <c r="G9" s="13">
        <v>50</v>
      </c>
      <c r="H9" s="14">
        <f t="shared" si="1"/>
        <v>150000</v>
      </c>
      <c r="I9" s="4" t="s">
        <v>59</v>
      </c>
      <c r="J9" s="13"/>
      <c r="K9" s="13"/>
      <c r="L9" s="14">
        <f t="shared" si="0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1"/>
        <v>0</v>
      </c>
      <c r="I10" s="4" t="s">
        <v>60</v>
      </c>
      <c r="J10" s="13">
        <v>40000</v>
      </c>
      <c r="K10" s="13"/>
      <c r="L10" s="14">
        <f t="shared" si="0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1"/>
        <v>0</v>
      </c>
      <c r="I11" s="4" t="s">
        <v>61</v>
      </c>
      <c r="J11" s="13">
        <v>20000</v>
      </c>
      <c r="K11" s="13"/>
      <c r="L11" s="14">
        <f t="shared" si="0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1"/>
        <v>0</v>
      </c>
      <c r="I12" s="4" t="s">
        <v>62</v>
      </c>
      <c r="J12" s="13">
        <v>15000</v>
      </c>
      <c r="K12" s="13"/>
      <c r="L12" s="14">
        <f t="shared" si="0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ref="D13:D19" si="2">B13*C13</f>
        <v>0</v>
      </c>
      <c r="E13" s="4" t="s">
        <v>69</v>
      </c>
      <c r="F13" s="13">
        <v>23000</v>
      </c>
      <c r="G13" s="13">
        <v>1</v>
      </c>
      <c r="H13" s="14">
        <f t="shared" si="1"/>
        <v>23000</v>
      </c>
      <c r="I13" s="4" t="s">
        <v>63</v>
      </c>
      <c r="J13" s="13">
        <v>5000</v>
      </c>
      <c r="K13" s="13"/>
      <c r="L13" s="14">
        <f t="shared" si="0"/>
        <v>0</v>
      </c>
    </row>
    <row r="14" spans="1:12" ht="14.25" customHeight="1" x14ac:dyDescent="0.15">
      <c r="A14" s="4" t="s">
        <v>13</v>
      </c>
      <c r="B14" s="13"/>
      <c r="C14" s="13"/>
      <c r="D14" s="17"/>
      <c r="E14" s="4" t="s">
        <v>70</v>
      </c>
      <c r="F14" s="13">
        <v>50</v>
      </c>
      <c r="G14" s="13"/>
      <c r="H14" s="14">
        <f t="shared" si="1"/>
        <v>0</v>
      </c>
      <c r="I14" s="4" t="s">
        <v>7</v>
      </c>
      <c r="J14" s="13">
        <v>30000</v>
      </c>
      <c r="K14" s="13"/>
      <c r="L14" s="14">
        <f>J14*K14</f>
        <v>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1"/>
        <v>0</v>
      </c>
      <c r="I15" s="4" t="s">
        <v>80</v>
      </c>
      <c r="J15" s="13">
        <v>5000</v>
      </c>
      <c r="K15" s="13"/>
      <c r="L15" s="14">
        <f t="shared" si="0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1"/>
        <v>0</v>
      </c>
      <c r="I16" s="4" t="s">
        <v>101</v>
      </c>
      <c r="J16" s="13">
        <v>2500</v>
      </c>
      <c r="K16" s="13">
        <v>2</v>
      </c>
      <c r="L16" s="14">
        <f>J16*K16</f>
        <v>5000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1"/>
        <v>0</v>
      </c>
      <c r="I17" s="4"/>
      <c r="J17" s="13"/>
      <c r="K17" s="13"/>
      <c r="L17" s="14">
        <f t="shared" si="0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2"/>
        <v>0</v>
      </c>
      <c r="E18" s="4" t="s">
        <v>43</v>
      </c>
      <c r="F18" s="13">
        <v>5000</v>
      </c>
      <c r="G18" s="13"/>
      <c r="H18" s="14">
        <f t="shared" si="1"/>
        <v>0</v>
      </c>
      <c r="I18" s="4"/>
      <c r="J18" s="13"/>
      <c r="K18" s="13"/>
      <c r="L18" s="14">
        <f t="shared" si="0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2"/>
        <v>0</v>
      </c>
      <c r="E19" s="4" t="s">
        <v>78</v>
      </c>
      <c r="F19" s="13">
        <v>6000</v>
      </c>
      <c r="G19" s="13"/>
      <c r="H19" s="14">
        <f t="shared" si="1"/>
        <v>0</v>
      </c>
      <c r="I19" s="4"/>
      <c r="J19" s="13"/>
      <c r="K19" s="13"/>
      <c r="L19" s="14">
        <f t="shared" si="0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1"/>
        <v>0</v>
      </c>
      <c r="I20" s="4"/>
      <c r="J20" s="13"/>
      <c r="K20" s="13"/>
      <c r="L20" s="14">
        <f t="shared" si="0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1"/>
        <v>0</v>
      </c>
      <c r="I21" s="4"/>
      <c r="J21" s="13"/>
      <c r="K21" s="13"/>
      <c r="L21" s="14">
        <f t="shared" si="0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1"/>
        <v>0</v>
      </c>
      <c r="I22" s="4" t="s">
        <v>76</v>
      </c>
      <c r="J22" s="13"/>
      <c r="K22" s="13"/>
      <c r="L22" s="14">
        <f t="shared" si="0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>
        <v>1200</v>
      </c>
      <c r="G23" s="13">
        <v>20</v>
      </c>
      <c r="H23" s="14">
        <f t="shared" si="1"/>
        <v>24000</v>
      </c>
      <c r="I23" s="4" t="s">
        <v>94</v>
      </c>
      <c r="J23" s="13">
        <v>-200000</v>
      </c>
      <c r="K23" s="13">
        <v>1</v>
      </c>
      <c r="L23" s="14">
        <f t="shared" si="0"/>
        <v>-200000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1"/>
        <v>0</v>
      </c>
      <c r="I24" s="4" t="s">
        <v>74</v>
      </c>
      <c r="J24" s="13">
        <v>-250</v>
      </c>
      <c r="K24" s="13">
        <v>100</v>
      </c>
      <c r="L24" s="14">
        <f t="shared" si="0"/>
        <v>-25000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1"/>
        <v>0</v>
      </c>
      <c r="I25" s="4" t="s">
        <v>95</v>
      </c>
      <c r="J25" s="13">
        <v>-600</v>
      </c>
      <c r="K25" s="13">
        <v>50</v>
      </c>
      <c r="L25" s="14">
        <f t="shared" si="0"/>
        <v>-30000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>
        <v>5000</v>
      </c>
      <c r="G26" s="13">
        <v>20</v>
      </c>
      <c r="H26" s="14">
        <f t="shared" si="1"/>
        <v>100000</v>
      </c>
      <c r="I26" s="4" t="s">
        <v>75</v>
      </c>
      <c r="J26" s="13">
        <v>-23000</v>
      </c>
      <c r="K26" s="13">
        <v>1</v>
      </c>
      <c r="L26" s="14">
        <f t="shared" si="0"/>
        <v>-23000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1"/>
        <v>0</v>
      </c>
      <c r="I27" s="4" t="s">
        <v>77</v>
      </c>
      <c r="J27" s="13"/>
      <c r="K27" s="13"/>
      <c r="L27" s="14">
        <f t="shared" si="0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1"/>
        <v>0</v>
      </c>
      <c r="I28" s="8" t="s">
        <v>91</v>
      </c>
      <c r="J28" s="16"/>
      <c r="K28" s="16"/>
      <c r="L28" s="14">
        <f t="shared" si="0"/>
        <v>0</v>
      </c>
    </row>
    <row r="29" spans="1:12" ht="21.75" customHeight="1" x14ac:dyDescent="0.15">
      <c r="A29" s="40" t="s">
        <v>67</v>
      </c>
      <c r="B29" s="23"/>
      <c r="C29" s="23"/>
      <c r="D29" s="23"/>
      <c r="E29" s="23"/>
      <c r="F29" s="23"/>
      <c r="G29" s="41"/>
      <c r="H29" s="9" t="s">
        <v>64</v>
      </c>
      <c r="I29" s="31">
        <f>SUM(D3:D28,H3:H28,L3:L28)</f>
        <v>891000</v>
      </c>
      <c r="J29" s="31"/>
      <c r="K29" s="32"/>
      <c r="L29" s="33"/>
    </row>
    <row r="30" spans="1:12" ht="21.75" customHeight="1" thickBot="1" x14ac:dyDescent="0.2">
      <c r="A30" s="22"/>
      <c r="B30" s="42"/>
      <c r="C30" s="42"/>
      <c r="D30" s="42"/>
      <c r="E30" s="42"/>
      <c r="F30" s="42"/>
      <c r="G30" s="43"/>
      <c r="H30" s="12" t="s">
        <v>66</v>
      </c>
      <c r="I30" s="34">
        <f>I31-I29</f>
        <v>89100.000000000116</v>
      </c>
      <c r="J30" s="34"/>
      <c r="K30" s="35"/>
      <c r="L30" s="36"/>
    </row>
    <row r="31" spans="1:12" ht="21.75" customHeight="1" thickTop="1" thickBot="1" x14ac:dyDescent="0.2">
      <c r="A31" s="44"/>
      <c r="B31" s="45"/>
      <c r="C31" s="45"/>
      <c r="D31" s="45"/>
      <c r="E31" s="45"/>
      <c r="F31" s="45"/>
      <c r="G31" s="46"/>
      <c r="H31" s="11" t="s">
        <v>65</v>
      </c>
      <c r="I31" s="37">
        <f>I29*1.1</f>
        <v>980100.00000000012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2"/>
  <sheetViews>
    <sheetView view="pageBreakPreview" topLeftCell="A7" zoomScaleNormal="100" zoomScaleSheetLayoutView="100" workbookViewId="0">
      <selection activeCell="H26" sqref="H26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21.75" x14ac:dyDescent="0.15">
      <c r="A3" s="18" t="s">
        <v>99</v>
      </c>
      <c r="B3" s="13">
        <v>740000</v>
      </c>
      <c r="C3" s="13">
        <v>1</v>
      </c>
      <c r="D3" s="14">
        <f>B3*C3</f>
        <v>740000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</v>
      </c>
      <c r="D4" s="14">
        <f t="shared" ref="D4:D19" si="0">B4*C4</f>
        <v>500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>
        <v>1</v>
      </c>
      <c r="D5" s="17" t="s">
        <v>83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1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1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37</v>
      </c>
      <c r="F7" s="13">
        <v>350</v>
      </c>
      <c r="G7" s="13">
        <v>10</v>
      </c>
      <c r="H7" s="14">
        <f t="shared" ref="H7:H28" si="2">F7*G7</f>
        <v>3500</v>
      </c>
      <c r="I7" s="4" t="s">
        <v>79</v>
      </c>
      <c r="J7" s="13">
        <v>70000</v>
      </c>
      <c r="K7" s="13"/>
      <c r="L7" s="14">
        <f t="shared" si="1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 t="shared" si="0"/>
        <v>12000</v>
      </c>
      <c r="E8" s="4" t="s">
        <v>38</v>
      </c>
      <c r="F8" s="13">
        <v>2500</v>
      </c>
      <c r="G8" s="13">
        <v>10</v>
      </c>
      <c r="H8" s="14">
        <f t="shared" si="2"/>
        <v>25000</v>
      </c>
      <c r="I8" s="4" t="s">
        <v>58</v>
      </c>
      <c r="J8" s="13"/>
      <c r="K8" s="13"/>
      <c r="L8" s="14">
        <f t="shared" si="1"/>
        <v>0</v>
      </c>
    </row>
    <row r="9" spans="1:12" ht="14.25" customHeight="1" x14ac:dyDescent="0.15">
      <c r="A9" s="4" t="s">
        <v>8</v>
      </c>
      <c r="B9" s="13"/>
      <c r="C9" s="13">
        <v>1</v>
      </c>
      <c r="D9" s="17" t="s">
        <v>83</v>
      </c>
      <c r="E9" s="4" t="s">
        <v>39</v>
      </c>
      <c r="F9" s="13">
        <v>3000</v>
      </c>
      <c r="G9" s="13">
        <v>10</v>
      </c>
      <c r="H9" s="14">
        <f t="shared" si="2"/>
        <v>30000</v>
      </c>
      <c r="I9" s="4" t="s">
        <v>59</v>
      </c>
      <c r="J9" s="13"/>
      <c r="K9" s="13"/>
      <c r="L9" s="14">
        <f t="shared" si="1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2"/>
        <v>0</v>
      </c>
      <c r="I10" s="4" t="s">
        <v>60</v>
      </c>
      <c r="J10" s="13">
        <v>40000</v>
      </c>
      <c r="K10" s="13"/>
      <c r="L10" s="14">
        <f t="shared" si="1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2"/>
        <v>0</v>
      </c>
      <c r="I11" s="4" t="s">
        <v>61</v>
      </c>
      <c r="J11" s="13">
        <v>20000</v>
      </c>
      <c r="K11" s="13"/>
      <c r="L11" s="14">
        <f t="shared" si="1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2"/>
        <v>0</v>
      </c>
      <c r="I12" s="4" t="s">
        <v>62</v>
      </c>
      <c r="J12" s="13">
        <v>15000</v>
      </c>
      <c r="K12" s="13"/>
      <c r="L12" s="14">
        <f t="shared" si="1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/>
      <c r="H13" s="14">
        <f t="shared" si="2"/>
        <v>0</v>
      </c>
      <c r="I13" s="4" t="s">
        <v>63</v>
      </c>
      <c r="J13" s="13">
        <v>5000</v>
      </c>
      <c r="K13" s="13"/>
      <c r="L13" s="14">
        <f t="shared" si="1"/>
        <v>0</v>
      </c>
    </row>
    <row r="14" spans="1:12" ht="14.25" customHeight="1" x14ac:dyDescent="0.15">
      <c r="A14" s="4" t="s">
        <v>13</v>
      </c>
      <c r="B14" s="13"/>
      <c r="C14" s="13">
        <v>1</v>
      </c>
      <c r="D14" s="17" t="s">
        <v>83</v>
      </c>
      <c r="E14" s="4" t="s">
        <v>70</v>
      </c>
      <c r="F14" s="13">
        <v>50</v>
      </c>
      <c r="G14" s="13"/>
      <c r="H14" s="14">
        <f t="shared" si="2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2"/>
        <v>0</v>
      </c>
      <c r="I15" s="4" t="s">
        <v>80</v>
      </c>
      <c r="J15" s="13">
        <v>5000</v>
      </c>
      <c r="K15" s="13"/>
      <c r="L15" s="14">
        <f t="shared" si="1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2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2"/>
        <v>0</v>
      </c>
      <c r="I17" s="4"/>
      <c r="J17" s="13"/>
      <c r="K17" s="13"/>
      <c r="L17" s="14">
        <f t="shared" si="1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2"/>
        <v>0</v>
      </c>
      <c r="I18" s="4"/>
      <c r="J18" s="13"/>
      <c r="K18" s="13"/>
      <c r="L18" s="14">
        <f t="shared" si="1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2"/>
        <v>0</v>
      </c>
      <c r="I19" s="4"/>
      <c r="J19" s="13"/>
      <c r="K19" s="13"/>
      <c r="L19" s="14">
        <f t="shared" si="1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2"/>
        <v>0</v>
      </c>
      <c r="I20" s="4" t="s">
        <v>76</v>
      </c>
      <c r="J20" s="13"/>
      <c r="K20" s="13"/>
      <c r="L20" s="14">
        <f t="shared" si="1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2"/>
        <v>0</v>
      </c>
      <c r="I21" s="4" t="s">
        <v>84</v>
      </c>
      <c r="J21" s="13">
        <v>-150000</v>
      </c>
      <c r="K21" s="13">
        <v>1</v>
      </c>
      <c r="L21" s="14">
        <f t="shared" si="1"/>
        <v>-150000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2"/>
        <v>0</v>
      </c>
      <c r="I22" s="4" t="s">
        <v>74</v>
      </c>
      <c r="J22" s="13">
        <v>-250</v>
      </c>
      <c r="K22" s="13">
        <v>10</v>
      </c>
      <c r="L22" s="14">
        <f t="shared" si="1"/>
        <v>-2500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47</v>
      </c>
      <c r="F23" s="13">
        <v>1200</v>
      </c>
      <c r="G23" s="13">
        <v>10</v>
      </c>
      <c r="H23" s="14">
        <f t="shared" si="2"/>
        <v>12000</v>
      </c>
      <c r="I23" s="4" t="s">
        <v>96</v>
      </c>
      <c r="J23" s="13">
        <v>-300</v>
      </c>
      <c r="K23" s="13">
        <v>10</v>
      </c>
      <c r="L23" s="14">
        <f t="shared" si="1"/>
        <v>-3000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2"/>
        <v>0</v>
      </c>
      <c r="I24" s="4" t="s">
        <v>75</v>
      </c>
      <c r="J24" s="13"/>
      <c r="K24" s="13"/>
      <c r="L24" s="14">
        <f t="shared" si="1"/>
        <v>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2"/>
        <v>0</v>
      </c>
      <c r="I25" s="4" t="s">
        <v>77</v>
      </c>
      <c r="J25" s="13"/>
      <c r="K25" s="13"/>
      <c r="L25" s="14">
        <f t="shared" si="1"/>
        <v>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50</v>
      </c>
      <c r="F26" s="13">
        <v>5000</v>
      </c>
      <c r="G26" s="13">
        <v>10</v>
      </c>
      <c r="H26" s="14">
        <f t="shared" si="2"/>
        <v>50000</v>
      </c>
      <c r="I26" s="4" t="s">
        <v>91</v>
      </c>
      <c r="J26" s="13"/>
      <c r="K26" s="13"/>
      <c r="L26" s="14">
        <f t="shared" si="1"/>
        <v>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2"/>
        <v>0</v>
      </c>
      <c r="I27" s="4" t="s">
        <v>97</v>
      </c>
      <c r="J27" s="13"/>
      <c r="K27" s="13"/>
      <c r="L27" s="14">
        <f t="shared" si="1"/>
        <v>0</v>
      </c>
    </row>
    <row r="28" spans="1:12" ht="14.25" customHeight="1" thickBot="1" x14ac:dyDescent="0.2">
      <c r="A28" s="6" t="s">
        <v>32</v>
      </c>
      <c r="B28" s="15"/>
      <c r="C28" s="13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2"/>
        <v>0</v>
      </c>
      <c r="I28" s="8"/>
      <c r="J28" s="16"/>
      <c r="K28" s="16"/>
      <c r="L28" s="14">
        <f t="shared" si="1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747500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74750.000000000116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822250.00000000012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5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view="pageBreakPreview" topLeftCell="A7" zoomScaleNormal="100" zoomScaleSheetLayoutView="100" workbookViewId="0">
      <selection activeCell="E20" sqref="E20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21.75" x14ac:dyDescent="0.15">
      <c r="A3" s="18" t="s">
        <v>99</v>
      </c>
      <c r="B3" s="13">
        <v>740000</v>
      </c>
      <c r="C3" s="13">
        <v>1</v>
      </c>
      <c r="D3" s="14">
        <f>B3*C3</f>
        <v>740000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10</v>
      </c>
      <c r="D4" s="14">
        <f t="shared" ref="D4:D19" si="0">B4*C4</f>
        <v>500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>
        <v>1</v>
      </c>
      <c r="D5" s="17" t="s">
        <v>83</v>
      </c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1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1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37</v>
      </c>
      <c r="F7" s="13">
        <v>350</v>
      </c>
      <c r="G7" s="13">
        <v>10</v>
      </c>
      <c r="H7" s="14">
        <f t="shared" ref="H7:H28" si="2">F7*G7</f>
        <v>3500</v>
      </c>
      <c r="I7" s="4" t="s">
        <v>79</v>
      </c>
      <c r="J7" s="13">
        <v>70000</v>
      </c>
      <c r="K7" s="13"/>
      <c r="L7" s="14">
        <f t="shared" si="1"/>
        <v>0</v>
      </c>
    </row>
    <row r="8" spans="1:12" ht="14.25" customHeight="1" x14ac:dyDescent="0.15">
      <c r="A8" s="4" t="s">
        <v>53</v>
      </c>
      <c r="B8" s="13">
        <v>12000</v>
      </c>
      <c r="C8" s="13">
        <v>1</v>
      </c>
      <c r="D8" s="14">
        <f t="shared" si="0"/>
        <v>12000</v>
      </c>
      <c r="E8" s="4" t="s">
        <v>38</v>
      </c>
      <c r="F8" s="13">
        <v>2500</v>
      </c>
      <c r="G8" s="13">
        <v>10</v>
      </c>
      <c r="H8" s="14">
        <f t="shared" si="2"/>
        <v>25000</v>
      </c>
      <c r="I8" s="4" t="s">
        <v>58</v>
      </c>
      <c r="J8" s="13"/>
      <c r="K8" s="13"/>
      <c r="L8" s="14">
        <f t="shared" si="1"/>
        <v>0</v>
      </c>
    </row>
    <row r="9" spans="1:12" ht="14.25" customHeight="1" x14ac:dyDescent="0.15">
      <c r="A9" s="4" t="s">
        <v>8</v>
      </c>
      <c r="B9" s="13"/>
      <c r="C9" s="13">
        <v>1</v>
      </c>
      <c r="D9" s="17" t="s">
        <v>83</v>
      </c>
      <c r="E9" s="4" t="s">
        <v>39</v>
      </c>
      <c r="F9" s="13">
        <v>3000</v>
      </c>
      <c r="G9" s="13">
        <v>10</v>
      </c>
      <c r="H9" s="14">
        <f t="shared" si="2"/>
        <v>30000</v>
      </c>
      <c r="I9" s="4" t="s">
        <v>59</v>
      </c>
      <c r="J9" s="13"/>
      <c r="K9" s="13"/>
      <c r="L9" s="14">
        <f t="shared" si="1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2"/>
        <v>0</v>
      </c>
      <c r="I10" s="4" t="s">
        <v>60</v>
      </c>
      <c r="J10" s="13">
        <v>40000</v>
      </c>
      <c r="K10" s="13"/>
      <c r="L10" s="14">
        <f t="shared" si="1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2"/>
        <v>0</v>
      </c>
      <c r="I11" s="4" t="s">
        <v>61</v>
      </c>
      <c r="J11" s="13">
        <v>20000</v>
      </c>
      <c r="K11" s="13"/>
      <c r="L11" s="14">
        <f t="shared" si="1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2"/>
        <v>0</v>
      </c>
      <c r="I12" s="4" t="s">
        <v>62</v>
      </c>
      <c r="J12" s="13">
        <v>15000</v>
      </c>
      <c r="K12" s="13"/>
      <c r="L12" s="14">
        <f t="shared" si="1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si="0"/>
        <v>0</v>
      </c>
      <c r="E13" s="4" t="s">
        <v>69</v>
      </c>
      <c r="F13" s="13">
        <v>23000</v>
      </c>
      <c r="G13" s="13"/>
      <c r="H13" s="14">
        <f t="shared" si="2"/>
        <v>0</v>
      </c>
      <c r="I13" s="4" t="s">
        <v>63</v>
      </c>
      <c r="J13" s="13">
        <v>5000</v>
      </c>
      <c r="K13" s="13"/>
      <c r="L13" s="14">
        <f t="shared" si="1"/>
        <v>0</v>
      </c>
    </row>
    <row r="14" spans="1:12" ht="14.25" customHeight="1" x14ac:dyDescent="0.15">
      <c r="A14" s="4" t="s">
        <v>13</v>
      </c>
      <c r="B14" s="13"/>
      <c r="C14" s="13">
        <v>1</v>
      </c>
      <c r="D14" s="17" t="s">
        <v>83</v>
      </c>
      <c r="E14" s="4" t="s">
        <v>70</v>
      </c>
      <c r="F14" s="13">
        <v>50</v>
      </c>
      <c r="G14" s="13"/>
      <c r="H14" s="14">
        <f t="shared" si="2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2"/>
        <v>0</v>
      </c>
      <c r="I15" s="4" t="s">
        <v>80</v>
      </c>
      <c r="J15" s="13">
        <v>5000</v>
      </c>
      <c r="K15" s="13"/>
      <c r="L15" s="14">
        <f t="shared" si="1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2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2"/>
        <v>0</v>
      </c>
      <c r="I17" s="4"/>
      <c r="J17" s="13"/>
      <c r="K17" s="13"/>
      <c r="L17" s="14">
        <f t="shared" si="1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0"/>
        <v>0</v>
      </c>
      <c r="E18" s="4" t="s">
        <v>43</v>
      </c>
      <c r="F18" s="13">
        <v>5000</v>
      </c>
      <c r="G18" s="13"/>
      <c r="H18" s="14">
        <f t="shared" si="2"/>
        <v>0</v>
      </c>
      <c r="I18" s="4"/>
      <c r="J18" s="13"/>
      <c r="K18" s="13"/>
      <c r="L18" s="14">
        <f t="shared" si="1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0"/>
        <v>0</v>
      </c>
      <c r="E19" s="4" t="s">
        <v>78</v>
      </c>
      <c r="F19" s="13">
        <v>6000</v>
      </c>
      <c r="G19" s="13"/>
      <c r="H19" s="14">
        <f t="shared" si="2"/>
        <v>0</v>
      </c>
      <c r="I19" s="4"/>
      <c r="J19" s="13"/>
      <c r="K19" s="13"/>
      <c r="L19" s="14">
        <f t="shared" si="1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2"/>
        <v>0</v>
      </c>
      <c r="I20" s="4" t="s">
        <v>76</v>
      </c>
      <c r="J20" s="13"/>
      <c r="K20" s="13"/>
      <c r="L20" s="14">
        <f t="shared" si="1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2"/>
        <v>0</v>
      </c>
      <c r="I21" s="4" t="s">
        <v>94</v>
      </c>
      <c r="J21" s="13">
        <v>-200000</v>
      </c>
      <c r="K21" s="13">
        <v>1</v>
      </c>
      <c r="L21" s="14">
        <f t="shared" si="1"/>
        <v>-200000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2"/>
        <v>0</v>
      </c>
      <c r="I22" s="4" t="s">
        <v>74</v>
      </c>
      <c r="J22" s="13">
        <v>-250</v>
      </c>
      <c r="K22" s="13">
        <v>10</v>
      </c>
      <c r="L22" s="14">
        <f t="shared" si="1"/>
        <v>-2500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47</v>
      </c>
      <c r="F23" s="13">
        <v>1200</v>
      </c>
      <c r="G23" s="13">
        <v>10</v>
      </c>
      <c r="H23" s="14">
        <f t="shared" si="2"/>
        <v>12000</v>
      </c>
      <c r="I23" s="4" t="s">
        <v>95</v>
      </c>
      <c r="J23" s="13">
        <v>-600</v>
      </c>
      <c r="K23" s="13">
        <v>10</v>
      </c>
      <c r="L23" s="14">
        <f t="shared" si="1"/>
        <v>-6000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2"/>
        <v>0</v>
      </c>
      <c r="I24" s="4" t="s">
        <v>75</v>
      </c>
      <c r="J24" s="13"/>
      <c r="K24" s="13"/>
      <c r="L24" s="14">
        <f t="shared" si="1"/>
        <v>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2"/>
        <v>0</v>
      </c>
      <c r="I25" s="4" t="s">
        <v>77</v>
      </c>
      <c r="J25" s="13"/>
      <c r="K25" s="13"/>
      <c r="L25" s="14">
        <f t="shared" si="1"/>
        <v>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50</v>
      </c>
      <c r="F26" s="13">
        <v>5000</v>
      </c>
      <c r="G26" s="13">
        <v>10</v>
      </c>
      <c r="H26" s="14">
        <f t="shared" si="2"/>
        <v>50000</v>
      </c>
      <c r="I26" s="4" t="s">
        <v>91</v>
      </c>
      <c r="J26" s="13"/>
      <c r="K26" s="13"/>
      <c r="L26" s="14">
        <f t="shared" si="1"/>
        <v>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2"/>
        <v>0</v>
      </c>
      <c r="I27" s="4" t="s">
        <v>97</v>
      </c>
      <c r="J27" s="13"/>
      <c r="K27" s="13"/>
      <c r="L27" s="14">
        <f t="shared" si="1"/>
        <v>0</v>
      </c>
    </row>
    <row r="28" spans="1:12" ht="14.25" customHeight="1" thickBot="1" x14ac:dyDescent="0.2">
      <c r="A28" s="6" t="s">
        <v>32</v>
      </c>
      <c r="B28" s="15"/>
      <c r="C28" s="13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2"/>
        <v>0</v>
      </c>
      <c r="I28" s="8"/>
      <c r="J28" s="16"/>
      <c r="K28" s="16"/>
      <c r="L28" s="14">
        <f t="shared" si="1"/>
        <v>0</v>
      </c>
    </row>
    <row r="29" spans="1:12" ht="21.75" customHeight="1" x14ac:dyDescent="0.15">
      <c r="A29" s="22" t="s">
        <v>67</v>
      </c>
      <c r="B29" s="23"/>
      <c r="C29" s="23"/>
      <c r="D29" s="23"/>
      <c r="E29" s="23"/>
      <c r="F29" s="23"/>
      <c r="G29" s="24"/>
      <c r="H29" s="9" t="s">
        <v>64</v>
      </c>
      <c r="I29" s="31">
        <f>SUM(D3:D28,H3:H28,L3:L28)</f>
        <v>694500</v>
      </c>
      <c r="J29" s="31"/>
      <c r="K29" s="32"/>
      <c r="L29" s="33"/>
    </row>
    <row r="30" spans="1:12" ht="21.75" customHeight="1" thickBot="1" x14ac:dyDescent="0.2">
      <c r="A30" s="25"/>
      <c r="B30" s="26"/>
      <c r="C30" s="26"/>
      <c r="D30" s="26"/>
      <c r="E30" s="26"/>
      <c r="F30" s="26"/>
      <c r="G30" s="27"/>
      <c r="H30" s="12" t="s">
        <v>66</v>
      </c>
      <c r="I30" s="34">
        <f>I31-I29</f>
        <v>69450.000000000116</v>
      </c>
      <c r="J30" s="34"/>
      <c r="K30" s="35"/>
      <c r="L30" s="36"/>
    </row>
    <row r="31" spans="1:12" ht="21.75" customHeight="1" thickTop="1" thickBot="1" x14ac:dyDescent="0.2">
      <c r="A31" s="28"/>
      <c r="B31" s="29"/>
      <c r="C31" s="29"/>
      <c r="D31" s="29"/>
      <c r="E31" s="29"/>
      <c r="F31" s="29"/>
      <c r="G31" s="30"/>
      <c r="H31" s="11" t="s">
        <v>65</v>
      </c>
      <c r="I31" s="37">
        <f>I29*1.1</f>
        <v>763950.00000000012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5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2"/>
  <sheetViews>
    <sheetView view="pageBreakPreview" topLeftCell="A13" zoomScaleNormal="100" zoomScaleSheetLayoutView="100" workbookViewId="0">
      <selection activeCell="H25" sqref="H25"/>
    </sheetView>
  </sheetViews>
  <sheetFormatPr defaultColWidth="8.875" defaultRowHeight="13.5" x14ac:dyDescent="0.15"/>
  <cols>
    <col min="1" max="1" width="18" customWidth="1"/>
    <col min="2" max="2" width="7.5" customWidth="1"/>
    <col min="3" max="3" width="4.5" customWidth="1"/>
    <col min="4" max="4" width="9.875" customWidth="1"/>
    <col min="5" max="5" width="18" customWidth="1"/>
    <col min="6" max="6" width="7.5" customWidth="1"/>
    <col min="7" max="7" width="4.5" customWidth="1"/>
    <col min="8" max="8" width="9.875" customWidth="1"/>
    <col min="9" max="9" width="18" customWidth="1"/>
    <col min="10" max="10" width="7.5" customWidth="1"/>
    <col min="11" max="11" width="4.5" customWidth="1"/>
    <col min="12" max="12" width="9.875" customWidth="1"/>
  </cols>
  <sheetData>
    <row r="1" spans="1:12" ht="29.25" customHeight="1" thickBot="1" x14ac:dyDescent="0.2">
      <c r="A1" s="10" t="s">
        <v>28</v>
      </c>
      <c r="B1" s="20" t="s">
        <v>29</v>
      </c>
      <c r="C1" s="20"/>
      <c r="D1" s="20"/>
      <c r="E1" s="20"/>
      <c r="F1" s="20"/>
      <c r="G1" s="20"/>
      <c r="H1" s="20"/>
      <c r="I1" s="20"/>
      <c r="J1" s="21" t="s">
        <v>68</v>
      </c>
      <c r="K1" s="21"/>
      <c r="L1" s="21"/>
    </row>
    <row r="2" spans="1:12" x14ac:dyDescent="0.15">
      <c r="A2" s="1" t="s">
        <v>0</v>
      </c>
      <c r="B2" s="2" t="s">
        <v>2</v>
      </c>
      <c r="C2" s="2" t="s">
        <v>1</v>
      </c>
      <c r="D2" s="3" t="s">
        <v>27</v>
      </c>
      <c r="E2" s="1" t="s">
        <v>0</v>
      </c>
      <c r="F2" s="2" t="s">
        <v>2</v>
      </c>
      <c r="G2" s="2" t="s">
        <v>1</v>
      </c>
      <c r="H2" s="3" t="s">
        <v>27</v>
      </c>
      <c r="I2" s="1" t="s">
        <v>0</v>
      </c>
      <c r="J2" s="2" t="s">
        <v>2</v>
      </c>
      <c r="K2" s="2" t="s">
        <v>1</v>
      </c>
      <c r="L2" s="3" t="s">
        <v>27</v>
      </c>
    </row>
    <row r="3" spans="1:12" ht="14.25" customHeight="1" x14ac:dyDescent="0.15">
      <c r="A3" s="4" t="s">
        <v>90</v>
      </c>
      <c r="B3" s="13">
        <v>570000</v>
      </c>
      <c r="C3" s="13">
        <v>1</v>
      </c>
      <c r="D3" s="14">
        <f>B3*C3</f>
        <v>570000</v>
      </c>
      <c r="E3" s="4" t="s">
        <v>30</v>
      </c>
      <c r="F3" s="13"/>
      <c r="G3" s="13">
        <v>1</v>
      </c>
      <c r="H3" s="17" t="s">
        <v>83</v>
      </c>
      <c r="I3" s="7" t="s">
        <v>54</v>
      </c>
      <c r="J3" s="13">
        <v>12000</v>
      </c>
      <c r="K3" s="13"/>
      <c r="L3" s="14">
        <f>J3*K3</f>
        <v>0</v>
      </c>
    </row>
    <row r="4" spans="1:12" ht="14.25" customHeight="1" x14ac:dyDescent="0.15">
      <c r="A4" s="4" t="s">
        <v>3</v>
      </c>
      <c r="B4" s="13">
        <v>50</v>
      </c>
      <c r="C4" s="13">
        <v>30</v>
      </c>
      <c r="D4" s="14">
        <f>B4*C4</f>
        <v>1500</v>
      </c>
      <c r="E4" s="4" t="s">
        <v>31</v>
      </c>
      <c r="F4" s="13"/>
      <c r="G4" s="13">
        <v>1</v>
      </c>
      <c r="H4" s="17" t="s">
        <v>83</v>
      </c>
      <c r="I4" s="7" t="s">
        <v>55</v>
      </c>
      <c r="J4" s="13"/>
      <c r="K4" s="13"/>
      <c r="L4" s="14">
        <f>J4*K4</f>
        <v>0</v>
      </c>
    </row>
    <row r="5" spans="1:12" ht="14.25" customHeight="1" x14ac:dyDescent="0.15">
      <c r="A5" s="4" t="s">
        <v>4</v>
      </c>
      <c r="B5" s="13"/>
      <c r="C5" s="13"/>
      <c r="D5" s="17"/>
      <c r="E5" s="4" t="s">
        <v>33</v>
      </c>
      <c r="F5" s="13"/>
      <c r="G5" s="13">
        <v>1</v>
      </c>
      <c r="H5" s="17" t="s">
        <v>83</v>
      </c>
      <c r="I5" s="4" t="s">
        <v>56</v>
      </c>
      <c r="J5" s="13">
        <v>7000</v>
      </c>
      <c r="K5" s="13"/>
      <c r="L5" s="14">
        <f t="shared" ref="L5:L28" si="0">J5*K5</f>
        <v>0</v>
      </c>
    </row>
    <row r="6" spans="1:12" ht="14.25" customHeight="1" x14ac:dyDescent="0.15">
      <c r="A6" s="4" t="s">
        <v>5</v>
      </c>
      <c r="B6" s="13"/>
      <c r="C6" s="13">
        <v>1</v>
      </c>
      <c r="D6" s="17" t="s">
        <v>83</v>
      </c>
      <c r="E6" s="4" t="s">
        <v>34</v>
      </c>
      <c r="F6" s="13"/>
      <c r="G6" s="13">
        <v>1</v>
      </c>
      <c r="H6" s="17" t="s">
        <v>83</v>
      </c>
      <c r="I6" s="4" t="s">
        <v>57</v>
      </c>
      <c r="J6" s="13"/>
      <c r="K6" s="13"/>
      <c r="L6" s="14">
        <f t="shared" si="0"/>
        <v>0</v>
      </c>
    </row>
    <row r="7" spans="1:12" ht="14.25" customHeight="1" x14ac:dyDescent="0.15">
      <c r="A7" s="4" t="s">
        <v>6</v>
      </c>
      <c r="B7" s="13"/>
      <c r="C7" s="13">
        <v>1</v>
      </c>
      <c r="D7" s="17" t="s">
        <v>83</v>
      </c>
      <c r="E7" s="4" t="s">
        <v>85</v>
      </c>
      <c r="F7" s="13">
        <v>350</v>
      </c>
      <c r="G7" s="13">
        <v>30</v>
      </c>
      <c r="H7" s="14">
        <f t="shared" ref="H7:H28" si="1">F7*G7</f>
        <v>10500</v>
      </c>
      <c r="I7" s="4" t="s">
        <v>79</v>
      </c>
      <c r="J7" s="13">
        <v>70000</v>
      </c>
      <c r="K7" s="13"/>
      <c r="L7" s="14">
        <f t="shared" si="0"/>
        <v>0</v>
      </c>
    </row>
    <row r="8" spans="1:12" ht="14.25" customHeight="1" x14ac:dyDescent="0.15">
      <c r="A8" s="4" t="s">
        <v>92</v>
      </c>
      <c r="B8" s="13">
        <v>12000</v>
      </c>
      <c r="C8" s="13">
        <v>1</v>
      </c>
      <c r="D8" s="14">
        <f>B8*C8</f>
        <v>12000</v>
      </c>
      <c r="E8" s="4" t="s">
        <v>86</v>
      </c>
      <c r="F8" s="13">
        <v>2500</v>
      </c>
      <c r="G8" s="13">
        <v>30</v>
      </c>
      <c r="H8" s="14">
        <f t="shared" si="1"/>
        <v>75000</v>
      </c>
      <c r="I8" s="4" t="s">
        <v>58</v>
      </c>
      <c r="J8" s="13"/>
      <c r="K8" s="13"/>
      <c r="L8" s="14">
        <f t="shared" si="0"/>
        <v>0</v>
      </c>
    </row>
    <row r="9" spans="1:12" ht="14.25" customHeight="1" x14ac:dyDescent="0.15">
      <c r="A9" s="4" t="s">
        <v>8</v>
      </c>
      <c r="B9" s="13"/>
      <c r="C9" s="13"/>
      <c r="D9" s="17"/>
      <c r="E9" s="4" t="s">
        <v>87</v>
      </c>
      <c r="F9" s="13">
        <v>3000</v>
      </c>
      <c r="G9" s="13">
        <v>20</v>
      </c>
      <c r="H9" s="14">
        <f t="shared" si="1"/>
        <v>60000</v>
      </c>
      <c r="I9" s="4" t="s">
        <v>59</v>
      </c>
      <c r="J9" s="13"/>
      <c r="K9" s="13"/>
      <c r="L9" s="14">
        <f t="shared" si="0"/>
        <v>0</v>
      </c>
    </row>
    <row r="10" spans="1:12" ht="14.25" customHeight="1" x14ac:dyDescent="0.15">
      <c r="A10" s="4" t="s">
        <v>9</v>
      </c>
      <c r="B10" s="13"/>
      <c r="C10" s="13">
        <v>1</v>
      </c>
      <c r="D10" s="17" t="s">
        <v>83</v>
      </c>
      <c r="E10" s="4" t="s">
        <v>35</v>
      </c>
      <c r="F10" s="13">
        <v>50</v>
      </c>
      <c r="G10" s="13"/>
      <c r="H10" s="14">
        <f t="shared" si="1"/>
        <v>0</v>
      </c>
      <c r="I10" s="4" t="s">
        <v>60</v>
      </c>
      <c r="J10" s="13">
        <v>40000</v>
      </c>
      <c r="K10" s="13"/>
      <c r="L10" s="14">
        <f t="shared" si="0"/>
        <v>0</v>
      </c>
    </row>
    <row r="11" spans="1:12" ht="14.25" customHeight="1" x14ac:dyDescent="0.15">
      <c r="A11" s="4" t="s">
        <v>10</v>
      </c>
      <c r="B11" s="13"/>
      <c r="C11" s="13">
        <v>1</v>
      </c>
      <c r="D11" s="17" t="s">
        <v>83</v>
      </c>
      <c r="E11" s="4" t="s">
        <v>36</v>
      </c>
      <c r="F11" s="13">
        <v>50</v>
      </c>
      <c r="G11" s="13"/>
      <c r="H11" s="14">
        <f t="shared" si="1"/>
        <v>0</v>
      </c>
      <c r="I11" s="4" t="s">
        <v>61</v>
      </c>
      <c r="J11" s="13">
        <v>20000</v>
      </c>
      <c r="K11" s="13"/>
      <c r="L11" s="14">
        <f t="shared" si="0"/>
        <v>0</v>
      </c>
    </row>
    <row r="12" spans="1:12" ht="14.25" customHeight="1" x14ac:dyDescent="0.15">
      <c r="A12" s="4" t="s">
        <v>11</v>
      </c>
      <c r="B12" s="13"/>
      <c r="C12" s="13">
        <v>1</v>
      </c>
      <c r="D12" s="17" t="s">
        <v>83</v>
      </c>
      <c r="E12" s="4" t="s">
        <v>81</v>
      </c>
      <c r="F12" s="13">
        <v>10000</v>
      </c>
      <c r="G12" s="13"/>
      <c r="H12" s="14">
        <f t="shared" si="1"/>
        <v>0</v>
      </c>
      <c r="I12" s="4" t="s">
        <v>62</v>
      </c>
      <c r="J12" s="13">
        <v>15000</v>
      </c>
      <c r="K12" s="13"/>
      <c r="L12" s="14">
        <f t="shared" si="0"/>
        <v>0</v>
      </c>
    </row>
    <row r="13" spans="1:12" ht="14.25" customHeight="1" x14ac:dyDescent="0.15">
      <c r="A13" s="4" t="s">
        <v>12</v>
      </c>
      <c r="B13" s="13"/>
      <c r="C13" s="13"/>
      <c r="D13" s="14">
        <f t="shared" ref="D13:D19" si="2">B13*C13</f>
        <v>0</v>
      </c>
      <c r="E13" s="4" t="s">
        <v>69</v>
      </c>
      <c r="F13" s="13">
        <v>23000</v>
      </c>
      <c r="G13" s="13"/>
      <c r="H13" s="14">
        <f t="shared" si="1"/>
        <v>0</v>
      </c>
      <c r="I13" s="4" t="s">
        <v>63</v>
      </c>
      <c r="J13" s="13">
        <v>5000</v>
      </c>
      <c r="K13" s="13"/>
      <c r="L13" s="14">
        <f t="shared" si="0"/>
        <v>0</v>
      </c>
    </row>
    <row r="14" spans="1:12" ht="14.25" customHeight="1" x14ac:dyDescent="0.15">
      <c r="A14" s="4" t="s">
        <v>13</v>
      </c>
      <c r="B14" s="13"/>
      <c r="C14" s="13"/>
      <c r="D14" s="17"/>
      <c r="E14" s="4" t="s">
        <v>70</v>
      </c>
      <c r="F14" s="13">
        <v>50</v>
      </c>
      <c r="G14" s="13"/>
      <c r="H14" s="14">
        <f t="shared" si="1"/>
        <v>0</v>
      </c>
      <c r="I14" s="4" t="s">
        <v>7</v>
      </c>
      <c r="J14" s="13">
        <v>30000</v>
      </c>
      <c r="K14" s="13">
        <v>1</v>
      </c>
      <c r="L14" s="14">
        <f>J14*K14</f>
        <v>30000</v>
      </c>
    </row>
    <row r="15" spans="1:12" ht="14.25" customHeight="1" x14ac:dyDescent="0.15">
      <c r="A15" s="4" t="s">
        <v>14</v>
      </c>
      <c r="B15" s="13"/>
      <c r="C15" s="13">
        <v>1</v>
      </c>
      <c r="D15" s="17" t="s">
        <v>83</v>
      </c>
      <c r="E15" s="4" t="s">
        <v>41</v>
      </c>
      <c r="F15" s="13">
        <v>60000</v>
      </c>
      <c r="G15" s="13"/>
      <c r="H15" s="14">
        <f t="shared" si="1"/>
        <v>0</v>
      </c>
      <c r="I15" s="4" t="s">
        <v>80</v>
      </c>
      <c r="J15" s="13">
        <v>5000</v>
      </c>
      <c r="K15" s="13"/>
      <c r="L15" s="14">
        <f t="shared" si="0"/>
        <v>0</v>
      </c>
    </row>
    <row r="16" spans="1:12" ht="14.25" customHeight="1" x14ac:dyDescent="0.15">
      <c r="A16" s="4" t="s">
        <v>15</v>
      </c>
      <c r="B16" s="13"/>
      <c r="C16" s="13">
        <v>1</v>
      </c>
      <c r="D16" s="17" t="s">
        <v>83</v>
      </c>
      <c r="E16" s="4" t="s">
        <v>40</v>
      </c>
      <c r="F16" s="13">
        <v>38500</v>
      </c>
      <c r="G16" s="13"/>
      <c r="H16" s="14">
        <f t="shared" si="1"/>
        <v>0</v>
      </c>
      <c r="I16" s="4"/>
      <c r="J16" s="13"/>
      <c r="K16" s="13"/>
      <c r="L16" s="14">
        <f>J16*K16</f>
        <v>0</v>
      </c>
    </row>
    <row r="17" spans="1:12" ht="14.25" customHeight="1" x14ac:dyDescent="0.15">
      <c r="A17" s="4" t="s">
        <v>16</v>
      </c>
      <c r="B17" s="13"/>
      <c r="C17" s="13">
        <v>1</v>
      </c>
      <c r="D17" s="17" t="s">
        <v>83</v>
      </c>
      <c r="E17" s="4" t="s">
        <v>42</v>
      </c>
      <c r="F17" s="13">
        <v>18000</v>
      </c>
      <c r="G17" s="13"/>
      <c r="H17" s="14">
        <f t="shared" si="1"/>
        <v>0</v>
      </c>
      <c r="I17" s="4"/>
      <c r="J17" s="13"/>
      <c r="K17" s="13"/>
      <c r="L17" s="14">
        <f t="shared" si="0"/>
        <v>0</v>
      </c>
    </row>
    <row r="18" spans="1:12" ht="14.25" customHeight="1" x14ac:dyDescent="0.15">
      <c r="A18" s="4" t="s">
        <v>17</v>
      </c>
      <c r="B18" s="13"/>
      <c r="C18" s="13"/>
      <c r="D18" s="14">
        <f t="shared" si="2"/>
        <v>0</v>
      </c>
      <c r="E18" s="4" t="s">
        <v>43</v>
      </c>
      <c r="F18" s="13">
        <v>5000</v>
      </c>
      <c r="G18" s="13"/>
      <c r="H18" s="14">
        <f t="shared" si="1"/>
        <v>0</v>
      </c>
      <c r="I18" s="4"/>
      <c r="J18" s="13"/>
      <c r="K18" s="13"/>
      <c r="L18" s="14">
        <f t="shared" si="0"/>
        <v>0</v>
      </c>
    </row>
    <row r="19" spans="1:12" ht="14.25" customHeight="1" x14ac:dyDescent="0.15">
      <c r="A19" s="4" t="s">
        <v>18</v>
      </c>
      <c r="B19" s="13"/>
      <c r="C19" s="13"/>
      <c r="D19" s="14">
        <f t="shared" si="2"/>
        <v>0</v>
      </c>
      <c r="E19" s="4" t="s">
        <v>78</v>
      </c>
      <c r="F19" s="13">
        <v>6000</v>
      </c>
      <c r="G19" s="13"/>
      <c r="H19" s="14">
        <f t="shared" si="1"/>
        <v>0</v>
      </c>
      <c r="I19" s="4"/>
      <c r="J19" s="13"/>
      <c r="K19" s="13"/>
      <c r="L19" s="14">
        <f t="shared" si="0"/>
        <v>0</v>
      </c>
    </row>
    <row r="20" spans="1:12" ht="14.25" customHeight="1" x14ac:dyDescent="0.15">
      <c r="A20" s="4" t="s">
        <v>19</v>
      </c>
      <c r="B20" s="13"/>
      <c r="C20" s="13">
        <v>1</v>
      </c>
      <c r="D20" s="17" t="s">
        <v>83</v>
      </c>
      <c r="E20" s="4" t="s">
        <v>44</v>
      </c>
      <c r="F20" s="13">
        <v>4000</v>
      </c>
      <c r="G20" s="13"/>
      <c r="H20" s="14">
        <f t="shared" si="1"/>
        <v>0</v>
      </c>
      <c r="I20" s="4"/>
      <c r="J20" s="13"/>
      <c r="K20" s="13"/>
      <c r="L20" s="14">
        <f t="shared" si="0"/>
        <v>0</v>
      </c>
    </row>
    <row r="21" spans="1:12" ht="14.25" customHeight="1" x14ac:dyDescent="0.15">
      <c r="A21" s="4" t="s">
        <v>20</v>
      </c>
      <c r="B21" s="13"/>
      <c r="C21" s="13">
        <v>1</v>
      </c>
      <c r="D21" s="17" t="s">
        <v>83</v>
      </c>
      <c r="E21" s="4" t="s">
        <v>45</v>
      </c>
      <c r="F21" s="13">
        <v>10000</v>
      </c>
      <c r="G21" s="13"/>
      <c r="H21" s="14">
        <f t="shared" si="1"/>
        <v>0</v>
      </c>
      <c r="I21" s="4"/>
      <c r="J21" s="13"/>
      <c r="K21" s="13"/>
      <c r="L21" s="14">
        <f t="shared" si="0"/>
        <v>0</v>
      </c>
    </row>
    <row r="22" spans="1:12" ht="14.25" customHeight="1" x14ac:dyDescent="0.15">
      <c r="A22" s="4" t="s">
        <v>21</v>
      </c>
      <c r="B22" s="13"/>
      <c r="C22" s="13">
        <v>1</v>
      </c>
      <c r="D22" s="17" t="s">
        <v>83</v>
      </c>
      <c r="E22" s="4" t="s">
        <v>46</v>
      </c>
      <c r="F22" s="13">
        <v>5000</v>
      </c>
      <c r="G22" s="13"/>
      <c r="H22" s="14">
        <f t="shared" si="1"/>
        <v>0</v>
      </c>
      <c r="I22" s="4" t="s">
        <v>76</v>
      </c>
      <c r="J22" s="13"/>
      <c r="K22" s="13"/>
      <c r="L22" s="14">
        <f t="shared" si="0"/>
        <v>0</v>
      </c>
    </row>
    <row r="23" spans="1:12" ht="14.25" customHeight="1" x14ac:dyDescent="0.15">
      <c r="A23" s="4" t="s">
        <v>22</v>
      </c>
      <c r="B23" s="13"/>
      <c r="C23" s="13">
        <v>1</v>
      </c>
      <c r="D23" s="17" t="s">
        <v>83</v>
      </c>
      <c r="E23" s="4" t="s">
        <v>88</v>
      </c>
      <c r="F23" s="13">
        <v>1200</v>
      </c>
      <c r="G23" s="13">
        <v>15</v>
      </c>
      <c r="H23" s="14">
        <f t="shared" si="1"/>
        <v>18000</v>
      </c>
      <c r="I23" s="4" t="s">
        <v>84</v>
      </c>
      <c r="J23" s="13">
        <v>-150000</v>
      </c>
      <c r="K23" s="13">
        <v>1</v>
      </c>
      <c r="L23" s="14">
        <f t="shared" si="0"/>
        <v>-150000</v>
      </c>
    </row>
    <row r="24" spans="1:12" ht="14.25" customHeight="1" x14ac:dyDescent="0.15">
      <c r="A24" s="4" t="s">
        <v>23</v>
      </c>
      <c r="B24" s="13"/>
      <c r="C24" s="13">
        <v>1</v>
      </c>
      <c r="D24" s="17" t="s">
        <v>83</v>
      </c>
      <c r="E24" s="4" t="s">
        <v>48</v>
      </c>
      <c r="F24" s="13"/>
      <c r="G24" s="13"/>
      <c r="H24" s="14">
        <f t="shared" si="1"/>
        <v>0</v>
      </c>
      <c r="I24" s="4" t="s">
        <v>74</v>
      </c>
      <c r="J24" s="13">
        <v>-250</v>
      </c>
      <c r="K24" s="13">
        <v>30</v>
      </c>
      <c r="L24" s="14">
        <f t="shared" si="0"/>
        <v>-7500</v>
      </c>
    </row>
    <row r="25" spans="1:12" ht="14.25" customHeight="1" x14ac:dyDescent="0.15">
      <c r="A25" s="4" t="s">
        <v>24</v>
      </c>
      <c r="B25" s="13"/>
      <c r="C25" s="13">
        <v>1</v>
      </c>
      <c r="D25" s="17" t="s">
        <v>83</v>
      </c>
      <c r="E25" s="4" t="s">
        <v>49</v>
      </c>
      <c r="F25" s="13"/>
      <c r="G25" s="13"/>
      <c r="H25" s="14">
        <f t="shared" si="1"/>
        <v>0</v>
      </c>
      <c r="I25" s="4" t="s">
        <v>96</v>
      </c>
      <c r="J25" s="13">
        <v>-300</v>
      </c>
      <c r="K25" s="13">
        <v>20</v>
      </c>
      <c r="L25" s="14">
        <f t="shared" si="0"/>
        <v>-6000</v>
      </c>
    </row>
    <row r="26" spans="1:12" ht="14.25" customHeight="1" x14ac:dyDescent="0.15">
      <c r="A26" s="4" t="s">
        <v>25</v>
      </c>
      <c r="B26" s="13"/>
      <c r="C26" s="13">
        <v>1</v>
      </c>
      <c r="D26" s="17" t="s">
        <v>83</v>
      </c>
      <c r="E26" s="4" t="s">
        <v>89</v>
      </c>
      <c r="F26" s="13">
        <v>5000</v>
      </c>
      <c r="G26" s="13">
        <v>15</v>
      </c>
      <c r="H26" s="14">
        <f t="shared" si="1"/>
        <v>75000</v>
      </c>
      <c r="I26" s="4" t="s">
        <v>75</v>
      </c>
      <c r="J26" s="13"/>
      <c r="K26" s="13"/>
      <c r="L26" s="14">
        <f t="shared" si="0"/>
        <v>0</v>
      </c>
    </row>
    <row r="27" spans="1:12" ht="14.25" customHeight="1" x14ac:dyDescent="0.15">
      <c r="A27" s="8" t="s">
        <v>26</v>
      </c>
      <c r="B27" s="13"/>
      <c r="C27" s="13">
        <v>1</v>
      </c>
      <c r="D27" s="17" t="s">
        <v>83</v>
      </c>
      <c r="E27" s="4" t="s">
        <v>51</v>
      </c>
      <c r="F27" s="13"/>
      <c r="G27" s="13"/>
      <c r="H27" s="14">
        <f t="shared" si="1"/>
        <v>0</v>
      </c>
      <c r="I27" s="4" t="s">
        <v>77</v>
      </c>
      <c r="J27" s="13"/>
      <c r="K27" s="13"/>
      <c r="L27" s="14">
        <f t="shared" si="0"/>
        <v>0</v>
      </c>
    </row>
    <row r="28" spans="1:12" ht="14.25" customHeight="1" thickBot="1" x14ac:dyDescent="0.2">
      <c r="A28" s="6" t="s">
        <v>32</v>
      </c>
      <c r="B28" s="15"/>
      <c r="C28" s="15">
        <v>1</v>
      </c>
      <c r="D28" s="17" t="s">
        <v>83</v>
      </c>
      <c r="E28" s="5" t="s">
        <v>52</v>
      </c>
      <c r="F28" s="15">
        <v>20000</v>
      </c>
      <c r="G28" s="15"/>
      <c r="H28" s="14">
        <f t="shared" si="1"/>
        <v>0</v>
      </c>
      <c r="I28" s="8" t="s">
        <v>91</v>
      </c>
      <c r="J28" s="16"/>
      <c r="K28" s="16"/>
      <c r="L28" s="14">
        <f t="shared" si="0"/>
        <v>0</v>
      </c>
    </row>
    <row r="29" spans="1:12" ht="21.75" customHeight="1" x14ac:dyDescent="0.15">
      <c r="A29" s="40" t="s">
        <v>67</v>
      </c>
      <c r="B29" s="23"/>
      <c r="C29" s="23"/>
      <c r="D29" s="23"/>
      <c r="E29" s="23"/>
      <c r="F29" s="23"/>
      <c r="G29" s="41"/>
      <c r="H29" s="9" t="s">
        <v>64</v>
      </c>
      <c r="I29" s="31">
        <f>SUM(D3:D28,H3:H28,L3:L28)</f>
        <v>688500</v>
      </c>
      <c r="J29" s="31"/>
      <c r="K29" s="32"/>
      <c r="L29" s="33"/>
    </row>
    <row r="30" spans="1:12" ht="21.75" customHeight="1" thickBot="1" x14ac:dyDescent="0.2">
      <c r="A30" s="22"/>
      <c r="B30" s="42"/>
      <c r="C30" s="42"/>
      <c r="D30" s="42"/>
      <c r="E30" s="42"/>
      <c r="F30" s="42"/>
      <c r="G30" s="43"/>
      <c r="H30" s="12" t="s">
        <v>66</v>
      </c>
      <c r="I30" s="34">
        <f>I31-I29</f>
        <v>68850.000000000116</v>
      </c>
      <c r="J30" s="34"/>
      <c r="K30" s="35"/>
      <c r="L30" s="36"/>
    </row>
    <row r="31" spans="1:12" ht="21.75" customHeight="1" thickTop="1" thickBot="1" x14ac:dyDescent="0.2">
      <c r="A31" s="44"/>
      <c r="B31" s="45"/>
      <c r="C31" s="45"/>
      <c r="D31" s="45"/>
      <c r="E31" s="45"/>
      <c r="F31" s="45"/>
      <c r="G31" s="46"/>
      <c r="H31" s="11" t="s">
        <v>65</v>
      </c>
      <c r="I31" s="37">
        <f>I29*1.1</f>
        <v>757350.00000000012</v>
      </c>
      <c r="J31" s="37"/>
      <c r="K31" s="38"/>
      <c r="L31" s="39"/>
    </row>
    <row r="32" spans="1:12" ht="27.75" customHeight="1" x14ac:dyDescent="0.15">
      <c r="D32" s="19"/>
      <c r="E32" s="19"/>
      <c r="F32" s="19"/>
      <c r="G32" s="19"/>
    </row>
  </sheetData>
  <mergeCells count="10">
    <mergeCell ref="D32:G32"/>
    <mergeCell ref="B1:I1"/>
    <mergeCell ref="J1:L1"/>
    <mergeCell ref="A29:G31"/>
    <mergeCell ref="I29:J29"/>
    <mergeCell ref="K29:L29"/>
    <mergeCell ref="I30:J30"/>
    <mergeCell ref="K30:L30"/>
    <mergeCell ref="I31:J31"/>
    <mergeCell ref="K31:L31"/>
  </mergeCells>
  <phoneticPr fontId="1"/>
  <printOptions horizontalCentered="1" verticalCentered="1"/>
  <pageMargins left="0" right="0" top="0" bottom="0" header="0" footer="0"/>
  <pageSetup paperSize="9" scale="11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自動計算フリー</vt:lpstr>
      <vt:lpstr>けやきR100予定</vt:lpstr>
      <vt:lpstr>けやきP200予定</vt:lpstr>
      <vt:lpstr>もみじＰ100予定</vt:lpstr>
      <vt:lpstr>もみじＲ100予定</vt:lpstr>
      <vt:lpstr>寺院コースP</vt:lpstr>
      <vt:lpstr>かえでＲ</vt:lpstr>
      <vt:lpstr>かえでＰ</vt:lpstr>
      <vt:lpstr>家族葬ｺｰｽR</vt:lpstr>
      <vt:lpstr>家族葬ｺｰｽP</vt:lpstr>
      <vt:lpstr>蓮華R</vt:lpstr>
      <vt:lpstr>蓮華P</vt:lpstr>
      <vt:lpstr>かえでＰ!Print_Area</vt:lpstr>
      <vt:lpstr>かえでＲ!Print_Area</vt:lpstr>
      <vt:lpstr>けやきP200予定!Print_Area</vt:lpstr>
      <vt:lpstr>けやきR100予定!Print_Area</vt:lpstr>
      <vt:lpstr>もみじＰ100予定!Print_Area</vt:lpstr>
      <vt:lpstr>もみじＲ100予定!Print_Area</vt:lpstr>
      <vt:lpstr>家族葬ｺｰｽP!Print_Area</vt:lpstr>
      <vt:lpstr>家族葬ｺｰｽR!Print_Area</vt:lpstr>
      <vt:lpstr>寺院コースP!Print_Area</vt:lpstr>
      <vt:lpstr>自動計算フリー!Print_Area</vt:lpstr>
      <vt:lpstr>蓮華P!Print_Area</vt:lpstr>
      <vt:lpstr>蓮華R!Print_Area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k-koike-cer</dc:creator>
  <cp:lastModifiedBy>Fdot 松本</cp:lastModifiedBy>
  <cp:lastPrinted>2025-05-24T03:57:39Z</cp:lastPrinted>
  <dcterms:created xsi:type="dcterms:W3CDTF">2024-10-08T02:35:26Z</dcterms:created>
  <dcterms:modified xsi:type="dcterms:W3CDTF">2025-07-15T08:29:55Z</dcterms:modified>
</cp:coreProperties>
</file>